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updateLinks="never"/>
  <xr:revisionPtr revIDLastSave="0" documentId="8_{0FE2D12F-546D-4F74-88B0-6C2B641B0D31}" xr6:coauthVersionLast="47" xr6:coauthVersionMax="47" xr10:uidLastSave="{00000000-0000-0000-0000-000000000000}"/>
  <workbookProtection lockStructure="1"/>
  <bookViews>
    <workbookView xWindow="-108" yWindow="-108" windowWidth="23256" windowHeight="12576" firstSheet="1" activeTab="1" xr2:uid="{00000000-000D-0000-FFFF-FFFF00000000}"/>
  </bookViews>
  <sheets>
    <sheet name="Sheet1" sheetId="11" state="hidden" r:id="rId1"/>
    <sheet name="個人参加申込（1）" sheetId="6" r:id="rId2"/>
    <sheet name="個人参加申込  (2)" sheetId="8" r:id="rId3"/>
    <sheet name="個人参加申込  (3)" sheetId="9" r:id="rId4"/>
    <sheet name="個人参加申込  (4)" sheetId="10" r:id="rId5"/>
    <sheet name="個人参加申込（記入例）" sheetId="13" r:id="rId6"/>
  </sheets>
  <definedNames>
    <definedName name="_xlnm.Print_Area" localSheetId="1">'個人参加申込（1）'!$A$1:$X$27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3" l="1"/>
  <c r="P26" i="13"/>
  <c r="P25" i="13"/>
  <c r="P24" i="13"/>
  <c r="F22" i="13"/>
  <c r="I12" i="13"/>
  <c r="P26" i="6"/>
  <c r="P25" i="6"/>
  <c r="P24" i="6"/>
  <c r="F22" i="6"/>
  <c r="I14" i="10"/>
  <c r="I14" i="9"/>
  <c r="I14" i="6"/>
  <c r="I22" i="13" l="1"/>
  <c r="P22" i="13" s="1"/>
  <c r="T25" i="13" s="1"/>
  <c r="I26" i="13"/>
  <c r="I24" i="13"/>
  <c r="I25" i="13"/>
  <c r="I22" i="6"/>
  <c r="P22" i="6" s="1"/>
  <c r="F20" i="10"/>
  <c r="F20" i="8"/>
  <c r="F20" i="9"/>
  <c r="I14" i="8"/>
  <c r="I12" i="6"/>
  <c r="I12" i="10"/>
  <c r="I12" i="9"/>
  <c r="I12" i="8"/>
  <c r="F26" i="6" l="1"/>
  <c r="I20" i="9"/>
  <c r="P20" i="9" s="1"/>
  <c r="F24" i="6"/>
  <c r="I24" i="6" s="1"/>
  <c r="I20" i="10"/>
  <c r="P20" i="10" s="1"/>
  <c r="F25" i="6"/>
  <c r="I20" i="8"/>
  <c r="P20" i="8" s="1"/>
  <c r="I26" i="6" l="1"/>
  <c r="I25" i="6"/>
  <c r="T25" i="6" l="1"/>
</calcChain>
</file>

<file path=xl/sharedStrings.xml><?xml version="1.0" encoding="utf-8"?>
<sst xmlns="http://schemas.openxmlformats.org/spreadsheetml/2006/main" count="406" uniqueCount="110">
  <si>
    <t>No</t>
    <phoneticPr fontId="2"/>
  </si>
  <si>
    <t>性別</t>
    <rPh sb="0" eb="2">
      <t>セイベツ</t>
    </rPh>
    <phoneticPr fontId="2"/>
  </si>
  <si>
    <t>フリガナ
氏　名</t>
    <phoneticPr fontId="3" alignment="center"/>
  </si>
  <si>
    <t>年齢</t>
    <rPh sb="0" eb="2">
      <t>ネンレイ</t>
    </rPh>
    <phoneticPr fontId="2"/>
  </si>
  <si>
    <t>区分</t>
    <phoneticPr fontId="2"/>
  </si>
  <si>
    <t>種目</t>
    <rPh sb="0" eb="2">
      <t>シュモク</t>
    </rPh>
    <phoneticPr fontId="2"/>
  </si>
  <si>
    <t>距離(ｍ)</t>
    <rPh sb="0" eb="2">
      <t>キョリ</t>
    </rPh>
    <phoneticPr fontId="2"/>
  </si>
  <si>
    <t>エントリータイム</t>
    <phoneticPr fontId="2"/>
  </si>
  <si>
    <t>区内在籍</t>
    <rPh sb="0" eb="2">
      <t>クナイ</t>
    </rPh>
    <rPh sb="2" eb="4">
      <t>ザイセキ</t>
    </rPh>
    <phoneticPr fontId="2"/>
  </si>
  <si>
    <t>記入例</t>
    <rPh sb="0" eb="3">
      <t>キニュウレイ</t>
    </rPh>
    <phoneticPr fontId="2"/>
  </si>
  <si>
    <t>女</t>
    <rPh sb="0" eb="1">
      <t>オンナ</t>
    </rPh>
    <phoneticPr fontId="2"/>
  </si>
  <si>
    <t>イタバシ ハナコ</t>
    <phoneticPr fontId="2"/>
  </si>
  <si>
    <t>壮年３０代</t>
    <rPh sb="0" eb="2">
      <t>ソウネン</t>
    </rPh>
    <rPh sb="4" eb="5">
      <t>ダイ</t>
    </rPh>
    <phoneticPr fontId="2"/>
  </si>
  <si>
    <t>背泳ぎ</t>
    <rPh sb="0" eb="2">
      <t>セオヨ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</si>
  <si>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</si>
  <si>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</si>
  <si>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05</t>
    <phoneticPr fontId="2"/>
  </si>
  <si>
    <t>在運動クラブ</t>
    <rPh sb="1" eb="3">
      <t>ウンドウ</t>
    </rPh>
    <phoneticPr fontId="2"/>
  </si>
  <si>
    <t>板橋 花子</t>
    <phoneticPr fontId="2"/>
  </si>
  <si>
    <t>板橋区民体育大会水泳競技会 要項 を理解し、同意の上申し込みいたします</t>
    <rPh sb="14" eb="16">
      <t>ヨウコウ</t>
    </rPh>
    <rPh sb="18" eb="20">
      <t>リカイ</t>
    </rPh>
    <rPh sb="22" eb="24">
      <t>ドウイ</t>
    </rPh>
    <rPh sb="25" eb="26">
      <t>ウエ</t>
    </rPh>
    <rPh sb="26" eb="27">
      <t>モウ</t>
    </rPh>
    <rPh sb="28" eb="29">
      <t>コ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</si>
  <si>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</si>
  <si>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</si>
  <si>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―</t>
    <phoneticPr fontId="2"/>
  </si>
  <si>
    <t>生年月日   　　  （西暦8桁）</t>
    <rPh sb="0" eb="2">
      <t>セイネン</t>
    </rPh>
    <rPh sb="2" eb="4">
      <t>ガッピ</t>
    </rPh>
    <rPh sb="12" eb="14">
      <t>セイレキ</t>
    </rPh>
    <rPh sb="15" eb="16">
      <t>ケタ</t>
    </rPh>
    <phoneticPr fontId="2"/>
  </si>
  <si>
    <t>参加費</t>
    <rPh sb="0" eb="3">
      <t>サンカヒ</t>
    </rPh>
    <phoneticPr fontId="2"/>
  </si>
  <si>
    <t>種目数</t>
    <rPh sb="0" eb="3">
      <t>シュモクスウ</t>
    </rPh>
    <phoneticPr fontId="2"/>
  </si>
  <si>
    <t>＝</t>
    <phoneticPr fontId="2"/>
  </si>
  <si>
    <t>円</t>
    <rPh sb="0" eb="1">
      <t>エン</t>
    </rPh>
    <phoneticPr fontId="2"/>
  </si>
  <si>
    <t>振込金額</t>
    <rPh sb="0" eb="2">
      <t>フリコミ</t>
    </rPh>
    <rPh sb="2" eb="4">
      <t>キンガク</t>
    </rPh>
    <phoneticPr fontId="2"/>
  </si>
  <si>
    <t>…</t>
    <phoneticPr fontId="2"/>
  </si>
  <si>
    <t>第</t>
    <rPh sb="0" eb="1">
      <t>ダイ</t>
    </rPh>
    <phoneticPr fontId="2"/>
  </si>
  <si>
    <t>回 板橋区民体育大会水泳競技会</t>
    <rPh sb="0" eb="1">
      <t>カイ</t>
    </rPh>
    <rPh sb="2" eb="15">
      <t>イタバシクミンタイイクタイカイスイエイキョウギカイ</t>
    </rPh>
    <phoneticPr fontId="2"/>
  </si>
  <si>
    <t>個人参加申込書</t>
    <rPh sb="0" eb="6">
      <t>コジンサンカモウシコミ</t>
    </rPh>
    <rPh sb="6" eb="7">
      <t>ショ</t>
    </rPh>
    <phoneticPr fontId="2"/>
  </si>
  <si>
    <t>受付NO.</t>
    <rPh sb="0" eb="2">
      <t>ウケツケ</t>
    </rPh>
    <phoneticPr fontId="2"/>
  </si>
  <si>
    <t>申込書</t>
    <rPh sb="0" eb="3">
      <t>モウシコミショ</t>
    </rPh>
    <phoneticPr fontId="2"/>
  </si>
  <si>
    <t>返信</t>
    <rPh sb="0" eb="2">
      <t>ヘンシン</t>
    </rPh>
    <phoneticPr fontId="2"/>
  </si>
  <si>
    <t>入力</t>
    <rPh sb="0" eb="2">
      <t>ニュウリョク</t>
    </rPh>
    <phoneticPr fontId="2"/>
  </si>
  <si>
    <t>連盟　記入欄</t>
    <rPh sb="0" eb="2">
      <t>レンメイ</t>
    </rPh>
    <rPh sb="3" eb="5">
      <t>キニュウ</t>
    </rPh>
    <rPh sb="5" eb="6">
      <t>ラン</t>
    </rPh>
    <phoneticPr fontId="2"/>
  </si>
  <si>
    <t>※区内在籍欄、運動クラブの方は記入すること　①クラブ名</t>
    <rPh sb="1" eb="5">
      <t>クナイザイセキ</t>
    </rPh>
    <rPh sb="5" eb="6">
      <t>ラン</t>
    </rPh>
    <rPh sb="7" eb="9">
      <t>ウンドウ</t>
    </rPh>
    <rPh sb="13" eb="14">
      <t>カタ</t>
    </rPh>
    <rPh sb="15" eb="17">
      <t>キニュウ</t>
    </rPh>
    <rPh sb="26" eb="27">
      <t>ナ</t>
    </rPh>
    <phoneticPr fontId="2"/>
  </si>
  <si>
    <t>合 計</t>
    <rPh sb="0" eb="1">
      <t>ゴウ</t>
    </rPh>
    <rPh sb="2" eb="3">
      <t>ケイ</t>
    </rPh>
    <phoneticPr fontId="2"/>
  </si>
  <si>
    <t>区 分</t>
    <rPh sb="0" eb="1">
      <t>ク</t>
    </rPh>
    <rPh sb="2" eb="3">
      <t>フン</t>
    </rPh>
    <phoneticPr fontId="2"/>
  </si>
  <si>
    <t>（1）</t>
    <phoneticPr fontId="2"/>
  </si>
  <si>
    <t>（2）</t>
    <phoneticPr fontId="2"/>
  </si>
  <si>
    <t>（3）</t>
    <phoneticPr fontId="2"/>
  </si>
  <si>
    <t>（4）</t>
    <phoneticPr fontId="2"/>
  </si>
  <si>
    <t>②練習場所</t>
    <rPh sb="1" eb="5">
      <t>レンシュウバショ</t>
    </rPh>
    <phoneticPr fontId="2"/>
  </si>
  <si>
    <t>（4）</t>
    <phoneticPr fontId="2"/>
  </si>
  <si>
    <t>（3）</t>
    <phoneticPr fontId="2"/>
  </si>
  <si>
    <t>（2）</t>
    <phoneticPr fontId="2"/>
  </si>
  <si>
    <t>✉</t>
    <phoneticPr fontId="2"/>
  </si>
  <si>
    <t>（　）</t>
    <phoneticPr fontId="2"/>
  </si>
  <si>
    <t>受付NO.（人）</t>
    <rPh sb="0" eb="2">
      <t>ウケツケ</t>
    </rPh>
    <rPh sb="6" eb="7">
      <t>ヒト</t>
    </rPh>
    <phoneticPr fontId="2"/>
  </si>
  <si>
    <t>℡</t>
    <phoneticPr fontId="2"/>
  </si>
  <si>
    <t>℡</t>
    <phoneticPr fontId="2"/>
  </si>
  <si>
    <t>※保護者名（小中学生）</t>
    <rPh sb="1" eb="4">
      <t>フ リ ガ ナ</t>
    </rPh>
    <rPh sb="4" eb="5">
      <t>ナ</t>
    </rPh>
    <phoneticPr fontId="2"/>
  </si>
  <si>
    <t>〒</t>
    <phoneticPr fontId="2"/>
  </si>
  <si>
    <t>板橋区内プール</t>
    <rPh sb="0" eb="3">
      <t>イタバシク</t>
    </rPh>
    <rPh sb="3" eb="4">
      <t>ナイ</t>
    </rPh>
    <phoneticPr fontId="2"/>
  </si>
  <si>
    <t>円 ×</t>
    <rPh sb="0" eb="1">
      <t>エン</t>
    </rPh>
    <phoneticPr fontId="2"/>
  </si>
  <si>
    <t>/</t>
    <phoneticPr fontId="2"/>
  </si>
  <si>
    <t>※４名まで同時に受付可。個人参加申込（2）～（4）を記入し、振込金額を入れる</t>
    <rPh sb="2" eb="3">
      <t>ナ</t>
    </rPh>
    <rPh sb="5" eb="7">
      <t>ドウジ</t>
    </rPh>
    <rPh sb="8" eb="10">
      <t>ウケツケ</t>
    </rPh>
    <rPh sb="10" eb="11">
      <t>カ</t>
    </rPh>
    <rPh sb="12" eb="14">
      <t>コジン</t>
    </rPh>
    <rPh sb="14" eb="18">
      <t>サンカモウシコミ</t>
    </rPh>
    <rPh sb="26" eb="28">
      <t>キニュウ</t>
    </rPh>
    <rPh sb="30" eb="34">
      <t>フリコミキンガク</t>
    </rPh>
    <rPh sb="35" eb="36">
      <t>イ</t>
    </rPh>
    <phoneticPr fontId="2"/>
  </si>
  <si>
    <t>/　　　　：</t>
    <phoneticPr fontId="2"/>
  </si>
  <si>
    <t>氏名</t>
  </si>
  <si>
    <t>①連絡先</t>
  </si>
  <si>
    <t>②緊急連絡先</t>
  </si>
  <si>
    <t>※小中学生は、複数の保護者様での申し込みは不可、高校生以上は入力不要</t>
  </si>
  <si>
    <t>※小中学生は、複数の保護者様での申し込みは不可、高校生以上は入力不要</t>
    <phoneticPr fontId="2"/>
  </si>
  <si>
    <t>男</t>
    <rPh sb="0" eb="1">
      <t>オトコ</t>
    </rPh>
    <phoneticPr fontId="2"/>
  </si>
  <si>
    <t>開催日</t>
    <rPh sb="0" eb="3">
      <t>カイサイビ</t>
    </rPh>
    <phoneticPr fontId="2"/>
  </si>
  <si>
    <t>小学３年</t>
    <rPh sb="0" eb="2">
      <t>ショウガク</t>
    </rPh>
    <rPh sb="3" eb="4">
      <t>ネン</t>
    </rPh>
    <phoneticPr fontId="2"/>
  </si>
  <si>
    <t>小学４年</t>
    <rPh sb="0" eb="2">
      <t>ショウガク</t>
    </rPh>
    <rPh sb="3" eb="4">
      <t>ネン</t>
    </rPh>
    <phoneticPr fontId="2"/>
  </si>
  <si>
    <t>小学５年</t>
    <rPh sb="0" eb="2">
      <t>ショウガク</t>
    </rPh>
    <rPh sb="3" eb="4">
      <t>ネン</t>
    </rPh>
    <phoneticPr fontId="2"/>
  </si>
  <si>
    <t>小学６年</t>
    <rPh sb="0" eb="2">
      <t>ショウガク</t>
    </rPh>
    <rPh sb="3" eb="4">
      <t>ネン</t>
    </rPh>
    <phoneticPr fontId="2"/>
  </si>
  <si>
    <t>中学生</t>
    <rPh sb="0" eb="3">
      <t>チュウガクセイ</t>
    </rPh>
    <phoneticPr fontId="2"/>
  </si>
  <si>
    <t>一般</t>
    <rPh sb="0" eb="2">
      <t>イッパン</t>
    </rPh>
    <phoneticPr fontId="2"/>
  </si>
  <si>
    <t>壮年４０代</t>
    <rPh sb="0" eb="2">
      <t>ソウネン</t>
    </rPh>
    <rPh sb="4" eb="5">
      <t>ダイ</t>
    </rPh>
    <phoneticPr fontId="2"/>
  </si>
  <si>
    <t>壮年５０代</t>
    <rPh sb="0" eb="2">
      <t>ソウネン</t>
    </rPh>
    <rPh sb="4" eb="5">
      <t>ダイ</t>
    </rPh>
    <phoneticPr fontId="2"/>
  </si>
  <si>
    <t>壮年６０代</t>
    <rPh sb="0" eb="2">
      <t>ソウネン</t>
    </rPh>
    <rPh sb="4" eb="5">
      <t>ダイ</t>
    </rPh>
    <phoneticPr fontId="2"/>
  </si>
  <si>
    <t>壮年７０才以上</t>
    <rPh sb="0" eb="2">
      <t>ソウネン</t>
    </rPh>
    <rPh sb="4" eb="5">
      <t>サイ</t>
    </rPh>
    <rPh sb="5" eb="7">
      <t>イジョウ</t>
    </rPh>
    <phoneticPr fontId="2"/>
  </si>
  <si>
    <t>自由形</t>
    <rPh sb="0" eb="3">
      <t>ジユウガタ</t>
    </rPh>
    <phoneticPr fontId="2"/>
  </si>
  <si>
    <t>平泳ぎ</t>
    <rPh sb="0" eb="2">
      <t>ヒラオヨ</t>
    </rPh>
    <phoneticPr fontId="2"/>
  </si>
  <si>
    <t>バタフライ</t>
    <phoneticPr fontId="2"/>
  </si>
  <si>
    <t>個人メドレー</t>
    <rPh sb="0" eb="2">
      <t>コジン</t>
    </rPh>
    <phoneticPr fontId="2"/>
  </si>
  <si>
    <t>在勤</t>
    <rPh sb="0" eb="2">
      <t>ザイキン</t>
    </rPh>
    <phoneticPr fontId="2"/>
  </si>
  <si>
    <t>在学</t>
    <rPh sb="0" eb="2">
      <t>ザイガク</t>
    </rPh>
    <phoneticPr fontId="2"/>
  </si>
  <si>
    <t>在住</t>
    <rPh sb="0" eb="2">
      <t>ザイジュウ</t>
    </rPh>
    <phoneticPr fontId="2"/>
  </si>
  <si>
    <t>在運動クラブ</t>
    <rPh sb="0" eb="1">
      <t>ザイ</t>
    </rPh>
    <rPh sb="1" eb="3">
      <t>ウンドウ</t>
    </rPh>
    <phoneticPr fontId="2"/>
  </si>
  <si>
    <t xml:space="preserve">          申込責任者名(※２名以上の場合に記入）</t>
    <phoneticPr fontId="2"/>
  </si>
  <si>
    <t>板橋区小豆沢3-3-7</t>
    <rPh sb="0" eb="3">
      <t>イタバシク</t>
    </rPh>
    <rPh sb="3" eb="6">
      <t>アズサワ</t>
    </rPh>
    <phoneticPr fontId="2"/>
  </si>
  <si>
    <t>ガーデンヒル106</t>
    <phoneticPr fontId="2"/>
  </si>
  <si>
    <t>板橋花子</t>
    <rPh sb="0" eb="2">
      <t>イタバシ</t>
    </rPh>
    <rPh sb="2" eb="4">
      <t>ハナコ</t>
    </rPh>
    <phoneticPr fontId="2"/>
  </si>
  <si>
    <t>090</t>
    <phoneticPr fontId="2"/>
  </si>
  <si>
    <t>9999</t>
    <phoneticPr fontId="2"/>
  </si>
  <si>
    <t>板橋一郎</t>
    <rPh sb="0" eb="2">
      <t>イタバシ</t>
    </rPh>
    <rPh sb="2" eb="4">
      <t>イチロウ</t>
    </rPh>
    <phoneticPr fontId="2"/>
  </si>
  <si>
    <t>03</t>
    <phoneticPr fontId="2"/>
  </si>
  <si>
    <t>5999</t>
    <phoneticPr fontId="2"/>
  </si>
  <si>
    <t>イタバシ　ハナ</t>
    <phoneticPr fontId="2"/>
  </si>
  <si>
    <t>板橋　はな</t>
    <rPh sb="0" eb="2">
      <t>イタバシ</t>
    </rPh>
    <phoneticPr fontId="2"/>
  </si>
  <si>
    <t>40</t>
    <phoneticPr fontId="2"/>
  </si>
  <si>
    <t>00</t>
    <phoneticPr fontId="2"/>
  </si>
  <si>
    <t>板橋SC</t>
    <rPh sb="0" eb="2">
      <t>イタバシ</t>
    </rPh>
    <phoneticPr fontId="2"/>
  </si>
  <si>
    <t>小豆沢プール</t>
    <rPh sb="0" eb="3">
      <t>アズサワ</t>
    </rPh>
    <phoneticPr fontId="2"/>
  </si>
  <si>
    <t>①郵便番号：ハイフン不要、半角数字を記入</t>
    <rPh sb="1" eb="5">
      <t>ユウビンバンゴウ</t>
    </rPh>
    <rPh sb="10" eb="12">
      <t>フヨウ</t>
    </rPh>
    <rPh sb="13" eb="17">
      <t>ハンカクスウジ</t>
    </rPh>
    <rPh sb="18" eb="20">
      <t>キニュウ</t>
    </rPh>
    <phoneticPr fontId="2"/>
  </si>
  <si>
    <t>②住所：長い場合は２行に分けて記載</t>
    <rPh sb="1" eb="3">
      <t>ジュウショ</t>
    </rPh>
    <rPh sb="4" eb="5">
      <t>ナガ</t>
    </rPh>
    <rPh sb="6" eb="8">
      <t>バアイ</t>
    </rPh>
    <rPh sb="10" eb="11">
      <t>ギョウ</t>
    </rPh>
    <rPh sb="12" eb="13">
      <t>ワ</t>
    </rPh>
    <rPh sb="15" eb="17">
      <t>キサイ</t>
    </rPh>
    <phoneticPr fontId="2"/>
  </si>
  <si>
    <t>③保護者名（小中学生）：参加者に小中学生を含む場合、代表となる保護者の氏名を記入</t>
    <rPh sb="1" eb="4">
      <t>ホゴシャ</t>
    </rPh>
    <rPh sb="4" eb="5">
      <t>メイ</t>
    </rPh>
    <rPh sb="6" eb="10">
      <t>ショウチュウガクセイ</t>
    </rPh>
    <rPh sb="12" eb="15">
      <t>サンカシャ</t>
    </rPh>
    <rPh sb="16" eb="20">
      <t>ショウチュウガクセイ</t>
    </rPh>
    <rPh sb="21" eb="22">
      <t>フク</t>
    </rPh>
    <rPh sb="23" eb="25">
      <t>バアイ</t>
    </rPh>
    <rPh sb="26" eb="28">
      <t>ダイヒョウ</t>
    </rPh>
    <rPh sb="31" eb="34">
      <t>ホゴシャ</t>
    </rPh>
    <rPh sb="35" eb="37">
      <t>シメイ</t>
    </rPh>
    <rPh sb="38" eb="40">
      <t>キニュウ</t>
    </rPh>
    <phoneticPr fontId="2"/>
  </si>
  <si>
    <t>⑥参加者各項目：記入例に従って記入。１シートにつき１名のみ記入すること。（最大４名まで同時に申込可。シート追加不可）</t>
    <rPh sb="1" eb="3">
      <t>サンカ</t>
    </rPh>
    <rPh sb="3" eb="4">
      <t>シャ</t>
    </rPh>
    <rPh sb="4" eb="7">
      <t>カクコウモク</t>
    </rPh>
    <rPh sb="8" eb="11">
      <t>キニュウレイ</t>
    </rPh>
    <rPh sb="12" eb="13">
      <t>シタガ</t>
    </rPh>
    <rPh sb="15" eb="17">
      <t>キニュウ</t>
    </rPh>
    <rPh sb="26" eb="27">
      <t>メイ</t>
    </rPh>
    <rPh sb="29" eb="31">
      <t>キニュウ</t>
    </rPh>
    <rPh sb="37" eb="39">
      <t>サイダイ</t>
    </rPh>
    <rPh sb="40" eb="41">
      <t>メイ</t>
    </rPh>
    <rPh sb="43" eb="45">
      <t>ドウジ</t>
    </rPh>
    <rPh sb="46" eb="48">
      <t>モウシコミ</t>
    </rPh>
    <rPh sb="48" eb="49">
      <t>カ</t>
    </rPh>
    <rPh sb="53" eb="55">
      <t>ツイカ</t>
    </rPh>
    <rPh sb="55" eb="57">
      <t>フカ</t>
    </rPh>
    <phoneticPr fontId="2"/>
  </si>
  <si>
    <t>⑧区分、参加費、種目数、合計、振込金額：記入不要（申込内容が自動で反映されます。）</t>
    <rPh sb="1" eb="3">
      <t>クブン</t>
    </rPh>
    <rPh sb="4" eb="7">
      <t>サンカヒ</t>
    </rPh>
    <rPh sb="8" eb="11">
      <t>シュモクスウ</t>
    </rPh>
    <rPh sb="12" eb="14">
      <t>ゴウケイ</t>
    </rPh>
    <rPh sb="15" eb="16">
      <t>フ</t>
    </rPh>
    <rPh sb="16" eb="17">
      <t>コミ</t>
    </rPh>
    <rPh sb="17" eb="19">
      <t>キンガク</t>
    </rPh>
    <rPh sb="20" eb="24">
      <t>キニュウフヨウ</t>
    </rPh>
    <rPh sb="25" eb="27">
      <t>モウシコミ</t>
    </rPh>
    <rPh sb="27" eb="29">
      <t>ナイヨウ</t>
    </rPh>
    <rPh sb="30" eb="32">
      <t>ジドウ</t>
    </rPh>
    <rPh sb="33" eb="35">
      <t>ハンエイ</t>
    </rPh>
    <phoneticPr fontId="2"/>
  </si>
  <si>
    <t>④連絡先：申し込み内容等で連盟から連絡する場合の連絡先、電話番号は半角で記入</t>
    <rPh sb="1" eb="3">
      <t>レンラク</t>
    </rPh>
    <rPh sb="3" eb="4">
      <t>サキ</t>
    </rPh>
    <rPh sb="5" eb="6">
      <t>モウ</t>
    </rPh>
    <rPh sb="7" eb="8">
      <t>コ</t>
    </rPh>
    <rPh sb="9" eb="11">
      <t>ナイヨウ</t>
    </rPh>
    <rPh sb="11" eb="12">
      <t>トウ</t>
    </rPh>
    <rPh sb="13" eb="15">
      <t>レンメイ</t>
    </rPh>
    <rPh sb="17" eb="19">
      <t>レンラク</t>
    </rPh>
    <rPh sb="21" eb="23">
      <t>バアイ</t>
    </rPh>
    <rPh sb="24" eb="26">
      <t>レンラク</t>
    </rPh>
    <rPh sb="26" eb="27">
      <t>サキ</t>
    </rPh>
    <rPh sb="28" eb="30">
      <t>デンワ</t>
    </rPh>
    <rPh sb="30" eb="32">
      <t>バンゴウ</t>
    </rPh>
    <rPh sb="33" eb="35">
      <t>ハンカク</t>
    </rPh>
    <rPh sb="36" eb="38">
      <t>キニュウ</t>
    </rPh>
    <phoneticPr fontId="2"/>
  </si>
  <si>
    <t>⑤緊急連絡先：大会当日の緊急時の連絡先、電話番号は半角で記入</t>
    <rPh sb="1" eb="3">
      <t>キンキュウ</t>
    </rPh>
    <rPh sb="3" eb="6">
      <t>レンラクサキ</t>
    </rPh>
    <rPh sb="7" eb="9">
      <t>タイカイ</t>
    </rPh>
    <rPh sb="9" eb="11">
      <t>トウジツ</t>
    </rPh>
    <rPh sb="12" eb="15">
      <t>キンキュウジ</t>
    </rPh>
    <rPh sb="16" eb="18">
      <t>レンラク</t>
    </rPh>
    <rPh sb="18" eb="19">
      <t>サキ</t>
    </rPh>
    <phoneticPr fontId="2"/>
  </si>
  <si>
    <t>⑦申込責任者名：２名以上同時に申し込む場合の代表者の氏名を記入</t>
    <rPh sb="1" eb="3">
      <t>モウシコミ</t>
    </rPh>
    <rPh sb="3" eb="6">
      <t>セキニンシャ</t>
    </rPh>
    <rPh sb="6" eb="7">
      <t>メイ</t>
    </rPh>
    <rPh sb="9" eb="10">
      <t>メイ</t>
    </rPh>
    <rPh sb="10" eb="12">
      <t>イジョウ</t>
    </rPh>
    <rPh sb="12" eb="14">
      <t>ドウジ</t>
    </rPh>
    <rPh sb="15" eb="16">
      <t>モウ</t>
    </rPh>
    <rPh sb="17" eb="18">
      <t>コ</t>
    </rPh>
    <rPh sb="19" eb="21">
      <t>バアイ</t>
    </rPh>
    <rPh sb="22" eb="25">
      <t>ダイヒョウシャ</t>
    </rPh>
    <rPh sb="26" eb="28">
      <t>シメイ</t>
    </rPh>
    <rPh sb="29" eb="31">
      <t>キニュウ</t>
    </rPh>
    <phoneticPr fontId="2"/>
  </si>
  <si>
    <r>
      <t>【記入手順】</t>
    </r>
    <r>
      <rPr>
        <b/>
        <u/>
        <sz val="14"/>
        <color theme="1"/>
        <rFont val="ＭＳ Ｐゴシック"/>
        <family val="3"/>
        <charset val="128"/>
        <scheme val="minor"/>
      </rPr>
      <t>※灰色の欄を記入してください</t>
    </r>
    <rPh sb="1" eb="3">
      <t>キニュウ</t>
    </rPh>
    <rPh sb="3" eb="5">
      <t>テジュン</t>
    </rPh>
    <rPh sb="7" eb="9">
      <t>ハイイロ</t>
    </rPh>
    <rPh sb="10" eb="11">
      <t>ラン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</si>
</sst>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2" tint="-0.249977111117893"/>
      <name val="ＭＳ Ｐゴシック"/>
      <family val="2"/>
      <charset val="128"/>
      <scheme val="minor"/>
    </font>
    <font>
      <sz val="9"/>
      <color theme="2" tint="-0.249977111117893"/>
      <name val="ＭＳ Ｐゴシック"/>
      <family val="3"/>
      <charset val="128"/>
      <scheme val="minor"/>
    </font>
    <font>
      <sz val="12"/>
      <color theme="2" tint="-0.249977111117893"/>
      <name val="ＭＳ Ｐゴシック"/>
      <family val="3"/>
      <charset val="128"/>
      <scheme val="minor"/>
    </font>
    <font>
      <sz val="22"/>
      <color theme="2" tint="-0.249977111117893"/>
      <name val="ＭＳ Ｐゴシック"/>
      <family val="3"/>
      <charset val="128"/>
      <scheme val="minor"/>
    </font>
    <font>
      <sz val="12"/>
      <color theme="2" tint="-9.9978637043366805E-2"/>
      <name val="ＭＳ Ｐゴシック"/>
      <family val="3"/>
      <charset val="128"/>
      <scheme val="minor"/>
    </font>
    <font>
      <sz val="22"/>
      <color theme="2" tint="-9.9978637043366805E-2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/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7" fillId="0" borderId="16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11" fillId="0" borderId="27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</xf>
    <xf numFmtId="49" fontId="7" fillId="0" borderId="44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1" xfId="0" applyBorder="1">
      <alignment vertical="center"/>
    </xf>
    <xf numFmtId="0" fontId="16" fillId="0" borderId="0" xfId="0" applyFo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39" xfId="0" applyNumberFormat="1" applyFont="1" applyFill="1" applyBorder="1" applyAlignment="1" applyProtection="1">
      <alignment horizontal="center" vertical="center"/>
      <protection locked="0"/>
    </xf>
    <xf numFmtId="49" fontId="5" fillId="2" borderId="40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38" fontId="0" fillId="0" borderId="20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26" xfId="1" applyFont="1" applyBorder="1" applyAlignment="1" applyProtection="1">
      <alignment horizontal="center" vertical="center"/>
    </xf>
    <xf numFmtId="0" fontId="7" fillId="0" borderId="25" xfId="0" applyNumberFormat="1" applyFont="1" applyBorder="1" applyAlignment="1" applyProtection="1">
      <alignment horizontal="center" vertical="center" wrapText="1"/>
    </xf>
    <xf numFmtId="0" fontId="7" fillId="0" borderId="26" xfId="0" applyNumberFormat="1" applyFont="1" applyBorder="1" applyAlignment="1" applyProtection="1">
      <alignment horizontal="center" vertical="center" wrapText="1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32" xfId="0" applyFont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6" fontId="5" fillId="2" borderId="21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activeCell="E9" sqref="E9"/>
    </sheetView>
  </sheetViews>
  <sheetFormatPr defaultRowHeight="13.2" x14ac:dyDescent="0.2"/>
  <cols>
    <col min="1" max="1" width="9.44140625" bestFit="1" customWidth="1"/>
    <col min="3" max="3" width="12.44140625" bestFit="1" customWidth="1"/>
    <col min="4" max="4" width="12.44140625" customWidth="1"/>
  </cols>
  <sheetData>
    <row r="1" spans="1:7" ht="13.8" thickBot="1" x14ac:dyDescent="0.25">
      <c r="A1" t="s">
        <v>67</v>
      </c>
      <c r="B1" t="s">
        <v>66</v>
      </c>
      <c r="C1" t="s">
        <v>68</v>
      </c>
      <c r="D1">
        <v>500</v>
      </c>
      <c r="E1" t="s">
        <v>78</v>
      </c>
      <c r="F1">
        <v>50</v>
      </c>
      <c r="G1" t="s">
        <v>84</v>
      </c>
    </row>
    <row r="2" spans="1:7" ht="13.8" thickBot="1" x14ac:dyDescent="0.25">
      <c r="A2" s="64">
        <v>20220904</v>
      </c>
      <c r="B2" t="s">
        <v>10</v>
      </c>
      <c r="C2" t="s">
        <v>69</v>
      </c>
      <c r="D2">
        <v>500</v>
      </c>
      <c r="E2" t="s">
        <v>79</v>
      </c>
      <c r="F2">
        <v>100</v>
      </c>
      <c r="G2" t="s">
        <v>82</v>
      </c>
    </row>
    <row r="3" spans="1:7" x14ac:dyDescent="0.2">
      <c r="C3" t="s">
        <v>70</v>
      </c>
      <c r="D3">
        <v>500</v>
      </c>
      <c r="E3" t="s">
        <v>13</v>
      </c>
      <c r="F3">
        <v>200</v>
      </c>
      <c r="G3" t="s">
        <v>83</v>
      </c>
    </row>
    <row r="4" spans="1:7" x14ac:dyDescent="0.2">
      <c r="C4" t="s">
        <v>71</v>
      </c>
      <c r="D4">
        <v>500</v>
      </c>
      <c r="E4" t="s">
        <v>80</v>
      </c>
      <c r="G4" t="s">
        <v>85</v>
      </c>
    </row>
    <row r="5" spans="1:7" x14ac:dyDescent="0.2">
      <c r="C5" t="s">
        <v>72</v>
      </c>
      <c r="D5">
        <v>500</v>
      </c>
      <c r="E5" t="s">
        <v>81</v>
      </c>
    </row>
    <row r="6" spans="1:7" x14ac:dyDescent="0.2">
      <c r="C6" t="s">
        <v>73</v>
      </c>
      <c r="D6">
        <v>1000</v>
      </c>
    </row>
    <row r="7" spans="1:7" x14ac:dyDescent="0.2">
      <c r="C7" t="s">
        <v>12</v>
      </c>
      <c r="D7">
        <v>1000</v>
      </c>
    </row>
    <row r="8" spans="1:7" x14ac:dyDescent="0.2">
      <c r="C8" t="s">
        <v>74</v>
      </c>
      <c r="D8">
        <v>1000</v>
      </c>
    </row>
    <row r="9" spans="1:7" x14ac:dyDescent="0.2">
      <c r="C9" t="s">
        <v>75</v>
      </c>
      <c r="D9">
        <v>1000</v>
      </c>
    </row>
    <row r="10" spans="1:7" x14ac:dyDescent="0.2">
      <c r="C10" t="s">
        <v>76</v>
      </c>
      <c r="D10">
        <v>1000</v>
      </c>
    </row>
    <row r="11" spans="1:7" x14ac:dyDescent="0.2">
      <c r="C11" s="65" t="s">
        <v>77</v>
      </c>
      <c r="D11">
        <v>1000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tabSelected="1" zoomScale="85" zoomScaleNormal="85" zoomScaleSheetLayoutView="100" workbookViewId="0">
      <selection activeCell="T30" sqref="T30"/>
    </sheetView>
  </sheetViews>
  <sheetFormatPr defaultColWidth="8.88671875" defaultRowHeight="13.2" x14ac:dyDescent="0.2"/>
  <cols>
    <col min="1" max="24" width="5.77734375" style="33" customWidth="1"/>
    <col min="25" max="16384" width="8.88671875" style="33"/>
  </cols>
  <sheetData>
    <row r="1" spans="1:25" ht="26.25" customHeight="1" thickBot="1" x14ac:dyDescent="0.25">
      <c r="A1" s="30" t="s">
        <v>30</v>
      </c>
      <c r="B1" s="31">
        <v>75</v>
      </c>
      <c r="C1" s="32" t="s">
        <v>31</v>
      </c>
      <c r="D1" s="32"/>
      <c r="E1" s="32"/>
      <c r="F1" s="32"/>
      <c r="G1" s="32"/>
      <c r="H1" s="32"/>
      <c r="I1" s="32"/>
      <c r="L1" s="34" t="s">
        <v>32</v>
      </c>
      <c r="M1" s="35"/>
      <c r="N1" s="35"/>
      <c r="O1" s="32"/>
      <c r="P1" s="32"/>
      <c r="Q1" s="32"/>
      <c r="R1" s="32"/>
      <c r="S1" s="36"/>
      <c r="T1" s="36"/>
      <c r="U1" s="36"/>
      <c r="V1" s="36"/>
      <c r="W1" s="36"/>
      <c r="X1" s="36"/>
    </row>
    <row r="2" spans="1:25" ht="13.5" customHeight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45" t="s">
        <v>37</v>
      </c>
      <c r="S2" s="37" t="s">
        <v>24</v>
      </c>
      <c r="T2" s="37" t="s">
        <v>36</v>
      </c>
      <c r="U2" s="37" t="s">
        <v>35</v>
      </c>
      <c r="V2" s="37" t="s">
        <v>34</v>
      </c>
      <c r="W2" s="147" t="s">
        <v>51</v>
      </c>
      <c r="X2" s="147"/>
    </row>
    <row r="3" spans="1:25" ht="26.25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6"/>
      <c r="Q3" s="32"/>
      <c r="R3" s="146"/>
      <c r="S3" s="38" t="s">
        <v>58</v>
      </c>
      <c r="T3" s="38"/>
      <c r="U3" s="38"/>
      <c r="V3" s="39" t="s">
        <v>60</v>
      </c>
      <c r="W3" s="148" t="s">
        <v>50</v>
      </c>
      <c r="X3" s="148"/>
      <c r="Y3" s="40"/>
    </row>
    <row r="4" spans="1:25" ht="26.25" customHeight="1" thickBot="1" x14ac:dyDescent="0.25">
      <c r="A4" s="41" t="s">
        <v>19</v>
      </c>
      <c r="B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2" t="s">
        <v>49</v>
      </c>
      <c r="S4" s="150"/>
      <c r="T4" s="150"/>
      <c r="U4" s="150"/>
      <c r="V4" s="150"/>
      <c r="W4" s="150"/>
      <c r="X4" s="150"/>
    </row>
    <row r="5" spans="1:25" ht="10.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3"/>
      <c r="S5" s="43"/>
      <c r="T5" s="43"/>
      <c r="U5" s="43"/>
      <c r="V5" s="43"/>
      <c r="W5" s="32"/>
      <c r="X5" s="32"/>
    </row>
    <row r="6" spans="1:25" ht="26.25" customHeight="1" thickBot="1" x14ac:dyDescent="0.25">
      <c r="A6" s="101" t="s">
        <v>55</v>
      </c>
      <c r="B6" s="102"/>
      <c r="C6" s="101" t="s">
        <v>21</v>
      </c>
      <c r="D6" s="149"/>
      <c r="E6" s="149"/>
      <c r="F6" s="149"/>
      <c r="G6" s="149"/>
      <c r="H6" s="149"/>
      <c r="I6" s="101" t="s">
        <v>54</v>
      </c>
      <c r="J6" s="149"/>
      <c r="K6" s="149"/>
      <c r="L6" s="149"/>
      <c r="M6" s="88" t="s">
        <v>62</v>
      </c>
      <c r="N6" s="149"/>
      <c r="O6" s="149"/>
      <c r="P6" s="149"/>
      <c r="Q6" s="149"/>
      <c r="R6" s="102"/>
      <c r="S6" s="88" t="s">
        <v>63</v>
      </c>
      <c r="T6" s="151"/>
      <c r="U6" s="149"/>
      <c r="V6" s="149"/>
      <c r="W6" s="149"/>
      <c r="X6" s="102"/>
    </row>
    <row r="7" spans="1:25" ht="26.25" customHeight="1" thickBot="1" x14ac:dyDescent="0.25">
      <c r="A7" s="161"/>
      <c r="B7" s="162"/>
      <c r="C7" s="155"/>
      <c r="D7" s="156"/>
      <c r="E7" s="156"/>
      <c r="F7" s="156"/>
      <c r="G7" s="156"/>
      <c r="H7" s="157"/>
      <c r="I7" s="155"/>
      <c r="J7" s="156"/>
      <c r="K7" s="156"/>
      <c r="L7" s="157"/>
      <c r="M7" s="44" t="s">
        <v>61</v>
      </c>
      <c r="N7" s="165"/>
      <c r="O7" s="166"/>
      <c r="P7" s="166"/>
      <c r="Q7" s="166"/>
      <c r="R7" s="167"/>
      <c r="S7" s="44" t="s">
        <v>61</v>
      </c>
      <c r="T7" s="152"/>
      <c r="U7" s="153"/>
      <c r="V7" s="153"/>
      <c r="W7" s="153"/>
      <c r="X7" s="154"/>
    </row>
    <row r="8" spans="1:25" ht="26.25" customHeight="1" thickBot="1" x14ac:dyDescent="0.25">
      <c r="A8" s="163"/>
      <c r="B8" s="164"/>
      <c r="C8" s="158"/>
      <c r="D8" s="159"/>
      <c r="E8" s="159"/>
      <c r="F8" s="159"/>
      <c r="G8" s="159"/>
      <c r="H8" s="160"/>
      <c r="I8" s="158"/>
      <c r="J8" s="159"/>
      <c r="K8" s="159"/>
      <c r="L8" s="160"/>
      <c r="M8" s="45" t="s">
        <v>52</v>
      </c>
      <c r="N8" s="75"/>
      <c r="O8" s="46" t="s">
        <v>22</v>
      </c>
      <c r="P8" s="76"/>
      <c r="Q8" s="46" t="s">
        <v>22</v>
      </c>
      <c r="R8" s="77"/>
      <c r="S8" s="47" t="s">
        <v>53</v>
      </c>
      <c r="T8" s="75"/>
      <c r="U8" s="48" t="s">
        <v>22</v>
      </c>
      <c r="V8" s="78"/>
      <c r="W8" s="48" t="s">
        <v>22</v>
      </c>
      <c r="X8" s="79"/>
    </row>
    <row r="9" spans="1:25" ht="26.25" customHeight="1" x14ac:dyDescent="0.2">
      <c r="A9" s="81" t="s">
        <v>65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ht="26.2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36" customHeight="1" x14ac:dyDescent="0.2">
      <c r="A11" s="50" t="s">
        <v>0</v>
      </c>
      <c r="B11" s="51" t="s">
        <v>1</v>
      </c>
      <c r="C11" s="142" t="s">
        <v>2</v>
      </c>
      <c r="D11" s="142"/>
      <c r="E11" s="142"/>
      <c r="F11" s="142" t="s">
        <v>23</v>
      </c>
      <c r="G11" s="142"/>
      <c r="H11" s="142"/>
      <c r="I11" s="137" t="s">
        <v>3</v>
      </c>
      <c r="J11" s="137"/>
      <c r="K11" s="137" t="s">
        <v>4</v>
      </c>
      <c r="L11" s="137"/>
      <c r="M11" s="142" t="s">
        <v>5</v>
      </c>
      <c r="N11" s="142"/>
      <c r="O11" s="142"/>
      <c r="P11" s="137" t="s">
        <v>6</v>
      </c>
      <c r="Q11" s="137"/>
      <c r="R11" s="137" t="s">
        <v>7</v>
      </c>
      <c r="S11" s="137"/>
      <c r="T11" s="137"/>
      <c r="U11" s="137"/>
      <c r="V11" s="137"/>
      <c r="W11" s="137" t="s">
        <v>8</v>
      </c>
      <c r="X11" s="137"/>
    </row>
    <row r="12" spans="1:25" ht="14.25" customHeight="1" x14ac:dyDescent="0.2">
      <c r="A12" s="138" t="s">
        <v>9</v>
      </c>
      <c r="B12" s="140" t="s">
        <v>10</v>
      </c>
      <c r="C12" s="127" t="s">
        <v>11</v>
      </c>
      <c r="D12" s="127"/>
      <c r="E12" s="127"/>
      <c r="F12" s="127">
        <v>19850904</v>
      </c>
      <c r="G12" s="127"/>
      <c r="H12" s="127"/>
      <c r="I12" s="127">
        <f>ROUNDDOWN((Sheet1!$A$2-F12)/10000,0)</f>
        <v>37</v>
      </c>
      <c r="J12" s="127"/>
      <c r="K12" s="127" t="s">
        <v>12</v>
      </c>
      <c r="L12" s="127"/>
      <c r="M12" s="140" t="s">
        <v>13</v>
      </c>
      <c r="N12" s="140"/>
      <c r="O12" s="140"/>
      <c r="P12" s="127">
        <v>50</v>
      </c>
      <c r="Q12" s="127"/>
      <c r="R12" s="129"/>
      <c r="S12" s="129" t="s">
        <v>14</v>
      </c>
      <c r="T12" s="129">
        <v>38</v>
      </c>
      <c r="U12" s="129" t="s">
        <v>15</v>
      </c>
      <c r="V12" s="129" t="s">
        <v>16</v>
      </c>
      <c r="W12" s="143" t="s">
        <v>17</v>
      </c>
      <c r="X12" s="143"/>
    </row>
    <row r="13" spans="1:25" ht="15" thickBot="1" x14ac:dyDescent="0.25">
      <c r="A13" s="139"/>
      <c r="B13" s="141"/>
      <c r="C13" s="128" t="s">
        <v>18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41"/>
      <c r="N13" s="141"/>
      <c r="O13" s="141"/>
      <c r="P13" s="128"/>
      <c r="Q13" s="128"/>
      <c r="R13" s="130"/>
      <c r="S13" s="130"/>
      <c r="T13" s="130"/>
      <c r="U13" s="130"/>
      <c r="V13" s="130"/>
      <c r="W13" s="144"/>
      <c r="X13" s="144"/>
    </row>
    <row r="14" spans="1:25" ht="26.25" customHeight="1" x14ac:dyDescent="0.2">
      <c r="A14" s="131">
        <v>1</v>
      </c>
      <c r="B14" s="119"/>
      <c r="C14" s="119"/>
      <c r="D14" s="119"/>
      <c r="E14" s="119"/>
      <c r="F14" s="133"/>
      <c r="G14" s="133"/>
      <c r="H14" s="133"/>
      <c r="I14" s="135" t="str">
        <f>IF(F14="","",ROUNDDOWN((Sheet1!$A$2-F14)/10000,0))</f>
        <v/>
      </c>
      <c r="J14" s="135"/>
      <c r="K14" s="117"/>
      <c r="L14" s="117"/>
      <c r="M14" s="117"/>
      <c r="N14" s="117"/>
      <c r="O14" s="117"/>
      <c r="P14" s="119"/>
      <c r="Q14" s="119"/>
      <c r="R14" s="103"/>
      <c r="S14" s="99" t="s">
        <v>14</v>
      </c>
      <c r="T14" s="103"/>
      <c r="U14" s="99" t="s">
        <v>15</v>
      </c>
      <c r="V14" s="103"/>
      <c r="W14" s="105"/>
      <c r="X14" s="106"/>
    </row>
    <row r="15" spans="1:25" ht="26.25" customHeight="1" thickBot="1" x14ac:dyDescent="0.25">
      <c r="A15" s="132"/>
      <c r="B15" s="111"/>
      <c r="C15" s="111"/>
      <c r="D15" s="111"/>
      <c r="E15" s="111"/>
      <c r="F15" s="134"/>
      <c r="G15" s="134"/>
      <c r="H15" s="134"/>
      <c r="I15" s="136"/>
      <c r="J15" s="136"/>
      <c r="K15" s="118"/>
      <c r="L15" s="118"/>
      <c r="M15" s="118"/>
      <c r="N15" s="118"/>
      <c r="O15" s="118"/>
      <c r="P15" s="111"/>
      <c r="Q15" s="111"/>
      <c r="R15" s="104"/>
      <c r="S15" s="100"/>
      <c r="T15" s="104"/>
      <c r="U15" s="100"/>
      <c r="V15" s="104"/>
      <c r="W15" s="107"/>
      <c r="X15" s="108"/>
    </row>
    <row r="16" spans="1:25" ht="4.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26.25" customHeight="1" x14ac:dyDescent="0.2">
      <c r="A17" s="109" t="s">
        <v>38</v>
      </c>
      <c r="B17" s="109"/>
      <c r="C17" s="109"/>
      <c r="D17" s="109"/>
      <c r="E17" s="109"/>
      <c r="F17" s="109"/>
      <c r="G17" s="109"/>
      <c r="H17" s="110"/>
      <c r="I17" s="124"/>
      <c r="J17" s="125"/>
      <c r="K17" s="125"/>
      <c r="L17" s="125"/>
      <c r="M17" s="125"/>
      <c r="N17" s="126"/>
      <c r="O17" s="112" t="s">
        <v>45</v>
      </c>
      <c r="P17" s="113"/>
      <c r="Q17" s="123" t="s">
        <v>56</v>
      </c>
      <c r="R17" s="123"/>
      <c r="S17" s="123"/>
      <c r="T17" s="114"/>
      <c r="U17" s="114"/>
      <c r="V17" s="114"/>
      <c r="W17" s="114"/>
      <c r="X17" s="114"/>
    </row>
    <row r="18" spans="1:24" ht="15.75" customHeight="1" thickBo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26.25" customHeight="1" thickBot="1" x14ac:dyDescent="0.25">
      <c r="A19" s="32" t="s">
        <v>86</v>
      </c>
      <c r="B19" s="32"/>
      <c r="C19" s="32"/>
      <c r="D19" s="32"/>
      <c r="E19" s="32"/>
      <c r="F19" s="32"/>
      <c r="G19" s="32"/>
      <c r="H19" s="32"/>
      <c r="I19" s="120"/>
      <c r="J19" s="121"/>
      <c r="K19" s="121"/>
      <c r="L19" s="121"/>
      <c r="M19" s="121"/>
      <c r="N19" s="12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4.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26.25" customHeight="1" thickBot="1" x14ac:dyDescent="0.25">
      <c r="A21" s="32"/>
      <c r="B21" s="32"/>
      <c r="C21" s="32"/>
      <c r="D21" s="32"/>
      <c r="E21" s="52"/>
      <c r="F21" s="115" t="s">
        <v>40</v>
      </c>
      <c r="G21" s="116"/>
      <c r="H21" s="53"/>
      <c r="I21" s="88" t="s">
        <v>24</v>
      </c>
      <c r="J21" s="89"/>
      <c r="K21" s="54"/>
      <c r="L21" s="88" t="s">
        <v>25</v>
      </c>
      <c r="M21" s="89"/>
      <c r="N21" s="54"/>
      <c r="O21" s="54"/>
      <c r="P21" s="101" t="s">
        <v>39</v>
      </c>
      <c r="Q21" s="102"/>
      <c r="R21" s="54"/>
      <c r="W21" s="55"/>
      <c r="X21" s="32"/>
    </row>
    <row r="22" spans="1:24" ht="26.25" customHeight="1" thickBot="1" x14ac:dyDescent="0.25">
      <c r="A22" s="32"/>
      <c r="B22" s="32"/>
      <c r="C22" s="32"/>
      <c r="D22" s="32"/>
      <c r="E22" s="56" t="s">
        <v>41</v>
      </c>
      <c r="F22" s="92" t="str">
        <f>IF(K14="","",K14)</f>
        <v/>
      </c>
      <c r="G22" s="93"/>
      <c r="H22" s="57" t="s">
        <v>29</v>
      </c>
      <c r="I22" s="94" t="str">
        <f>IF(F22="","",VLOOKUP(F22,Sheet1!$C$1:$D$11,2,FALSE))</f>
        <v/>
      </c>
      <c r="J22" s="95"/>
      <c r="K22" s="58" t="s">
        <v>57</v>
      </c>
      <c r="L22" s="88">
        <v>1</v>
      </c>
      <c r="M22" s="89"/>
      <c r="N22" s="59" t="s">
        <v>5</v>
      </c>
      <c r="O22" s="59" t="s">
        <v>26</v>
      </c>
      <c r="P22" s="90">
        <f>IF(F22="",0,I22*L22)</f>
        <v>0</v>
      </c>
      <c r="Q22" s="91"/>
      <c r="R22" s="59" t="s">
        <v>27</v>
      </c>
      <c r="W22" s="55"/>
      <c r="X22" s="32"/>
    </row>
    <row r="23" spans="1:24" ht="4.5" customHeight="1" thickBot="1" x14ac:dyDescent="0.25">
      <c r="A23" s="32"/>
      <c r="B23" s="32"/>
      <c r="C23" s="32"/>
      <c r="D23" s="32"/>
      <c r="E23" s="56"/>
      <c r="F23" s="60"/>
      <c r="G23" s="60"/>
      <c r="H23" s="57"/>
      <c r="I23" s="69"/>
      <c r="J23" s="69"/>
      <c r="K23" s="61"/>
      <c r="L23" s="57"/>
      <c r="M23" s="57"/>
      <c r="N23" s="57"/>
      <c r="O23" s="57"/>
      <c r="P23" s="69"/>
      <c r="Q23" s="69"/>
      <c r="R23" s="59"/>
      <c r="T23" s="62"/>
      <c r="U23" s="62"/>
      <c r="V23" s="62"/>
      <c r="W23" s="55"/>
      <c r="X23" s="32"/>
    </row>
    <row r="24" spans="1:24" ht="26.25" customHeight="1" thickBot="1" x14ac:dyDescent="0.25">
      <c r="A24" s="32"/>
      <c r="B24" s="32"/>
      <c r="C24" s="32"/>
      <c r="D24" s="32"/>
      <c r="E24" s="56" t="s">
        <v>42</v>
      </c>
      <c r="F24" s="92" t="str">
        <f>IF('個人参加申込  (2)'!F20="","",'個人参加申込  (2)'!F20)</f>
        <v/>
      </c>
      <c r="G24" s="93"/>
      <c r="H24" s="57" t="s">
        <v>29</v>
      </c>
      <c r="I24" s="94" t="str">
        <f>IF(F24="","",VLOOKUP(F24,Sheet1!$C$1:$D$11,2,FALSE))</f>
        <v/>
      </c>
      <c r="J24" s="95"/>
      <c r="K24" s="58" t="s">
        <v>57</v>
      </c>
      <c r="L24" s="88">
        <v>1</v>
      </c>
      <c r="M24" s="89"/>
      <c r="N24" s="59" t="s">
        <v>5</v>
      </c>
      <c r="O24" s="59" t="s">
        <v>26</v>
      </c>
      <c r="P24" s="90">
        <f>IF(F24="",0,I24*L24)</f>
        <v>0</v>
      </c>
      <c r="Q24" s="91"/>
      <c r="R24" s="59" t="s">
        <v>27</v>
      </c>
      <c r="T24" s="96" t="s">
        <v>28</v>
      </c>
      <c r="U24" s="97"/>
      <c r="V24" s="98"/>
    </row>
    <row r="25" spans="1:24" ht="26.25" customHeight="1" thickBot="1" x14ac:dyDescent="0.25">
      <c r="A25" s="32"/>
      <c r="B25" s="32"/>
      <c r="C25" s="32"/>
      <c r="D25" s="32"/>
      <c r="E25" s="56" t="s">
        <v>43</v>
      </c>
      <c r="F25" s="92" t="str">
        <f>IF('個人参加申込  (3)'!F20="","",'個人参加申込  (3)'!F20)</f>
        <v/>
      </c>
      <c r="G25" s="93"/>
      <c r="H25" s="57" t="s">
        <v>29</v>
      </c>
      <c r="I25" s="94" t="str">
        <f>IF(F25="","",VLOOKUP(F25,Sheet1!$C$1:$D$11,2,FALSE))</f>
        <v/>
      </c>
      <c r="J25" s="95"/>
      <c r="K25" s="58" t="s">
        <v>57</v>
      </c>
      <c r="L25" s="88">
        <v>1</v>
      </c>
      <c r="M25" s="89"/>
      <c r="N25" s="59" t="s">
        <v>5</v>
      </c>
      <c r="O25" s="59" t="s">
        <v>26</v>
      </c>
      <c r="P25" s="90">
        <f>IF(F25="",0,I25*L25)</f>
        <v>0</v>
      </c>
      <c r="Q25" s="91"/>
      <c r="R25" s="59" t="s">
        <v>27</v>
      </c>
      <c r="T25" s="82">
        <f>P22+P24+P25+P26</f>
        <v>0</v>
      </c>
      <c r="U25" s="83"/>
      <c r="V25" s="84"/>
      <c r="W25" s="32"/>
    </row>
    <row r="26" spans="1:24" ht="26.25" customHeight="1" thickBot="1" x14ac:dyDescent="0.25">
      <c r="A26" s="32"/>
      <c r="B26" s="57"/>
      <c r="C26" s="54"/>
      <c r="D26" s="54"/>
      <c r="E26" s="56" t="s">
        <v>44</v>
      </c>
      <c r="F26" s="92" t="str">
        <f>IF('個人参加申込  (4)'!F20="","",'個人参加申込  (4)'!F20)</f>
        <v/>
      </c>
      <c r="G26" s="93"/>
      <c r="H26" s="57" t="s">
        <v>29</v>
      </c>
      <c r="I26" s="94" t="str">
        <f>IF(F26="","",VLOOKUP(F26,Sheet1!$C$1:$D$11,2,FALSE))</f>
        <v/>
      </c>
      <c r="J26" s="95"/>
      <c r="K26" s="58" t="s">
        <v>57</v>
      </c>
      <c r="L26" s="88">
        <v>1</v>
      </c>
      <c r="M26" s="89"/>
      <c r="N26" s="59" t="s">
        <v>5</v>
      </c>
      <c r="O26" s="59" t="s">
        <v>26</v>
      </c>
      <c r="P26" s="90">
        <f>IF(F26="",0,I26*L26)</f>
        <v>0</v>
      </c>
      <c r="Q26" s="91"/>
      <c r="R26" s="59" t="s">
        <v>27</v>
      </c>
      <c r="T26" s="85"/>
      <c r="U26" s="86"/>
      <c r="V26" s="87"/>
      <c r="W26" s="59" t="s">
        <v>27</v>
      </c>
    </row>
    <row r="27" spans="1:24" ht="26.25" customHeight="1" x14ac:dyDescent="0.2">
      <c r="A27" s="32"/>
      <c r="B27" s="32"/>
      <c r="C27" s="32"/>
      <c r="D27" s="32"/>
      <c r="E27" s="32"/>
      <c r="F27" s="32" t="s">
        <v>59</v>
      </c>
      <c r="G27" s="32"/>
      <c r="H27" s="32"/>
    </row>
    <row r="28" spans="1:24" ht="26.25" customHeight="1" x14ac:dyDescent="0.2"/>
    <row r="29" spans="1:24" ht="26.25" customHeight="1" x14ac:dyDescent="0.2">
      <c r="F29" s="32"/>
      <c r="T29" s="63"/>
      <c r="U29" s="63"/>
      <c r="V29" s="57"/>
      <c r="W29" s="32"/>
      <c r="X29" s="32"/>
    </row>
  </sheetData>
  <sheetProtection sheet="1" objects="1" scenarios="1"/>
  <mergeCells count="82">
    <mergeCell ref="T7:X7"/>
    <mergeCell ref="I7:L8"/>
    <mergeCell ref="A7:B8"/>
    <mergeCell ref="C7:H7"/>
    <mergeCell ref="C8:H8"/>
    <mergeCell ref="N7:R7"/>
    <mergeCell ref="R2:R3"/>
    <mergeCell ref="W2:X2"/>
    <mergeCell ref="W3:X3"/>
    <mergeCell ref="A6:B6"/>
    <mergeCell ref="C6:H6"/>
    <mergeCell ref="I6:L6"/>
    <mergeCell ref="S4:X4"/>
    <mergeCell ref="S6:X6"/>
    <mergeCell ref="M6:R6"/>
    <mergeCell ref="C11:E11"/>
    <mergeCell ref="F11:H11"/>
    <mergeCell ref="I11:J11"/>
    <mergeCell ref="K11:L11"/>
    <mergeCell ref="P11:Q11"/>
    <mergeCell ref="R11:V11"/>
    <mergeCell ref="W11:X11"/>
    <mergeCell ref="A12:A13"/>
    <mergeCell ref="B12:B13"/>
    <mergeCell ref="C12:E12"/>
    <mergeCell ref="F12:H13"/>
    <mergeCell ref="I12:J13"/>
    <mergeCell ref="K12:L13"/>
    <mergeCell ref="M12:O13"/>
    <mergeCell ref="M11:O11"/>
    <mergeCell ref="W12:X13"/>
    <mergeCell ref="C13:E13"/>
    <mergeCell ref="S12:S13"/>
    <mergeCell ref="T12:T13"/>
    <mergeCell ref="U12:U13"/>
    <mergeCell ref="V12:V13"/>
    <mergeCell ref="P12:Q13"/>
    <mergeCell ref="R12:R13"/>
    <mergeCell ref="A14:A15"/>
    <mergeCell ref="B14:B15"/>
    <mergeCell ref="C14:E14"/>
    <mergeCell ref="F14:H15"/>
    <mergeCell ref="I14:J15"/>
    <mergeCell ref="F21:G21"/>
    <mergeCell ref="F22:G22"/>
    <mergeCell ref="K14:L15"/>
    <mergeCell ref="M14:O15"/>
    <mergeCell ref="P14:Q15"/>
    <mergeCell ref="I19:N19"/>
    <mergeCell ref="Q17:S17"/>
    <mergeCell ref="I17:N17"/>
    <mergeCell ref="T14:T15"/>
    <mergeCell ref="U14:U15"/>
    <mergeCell ref="V14:V15"/>
    <mergeCell ref="W14:X15"/>
    <mergeCell ref="A17:H17"/>
    <mergeCell ref="C15:E15"/>
    <mergeCell ref="R14:R15"/>
    <mergeCell ref="O17:P17"/>
    <mergeCell ref="T17:X17"/>
    <mergeCell ref="I26:J26"/>
    <mergeCell ref="L26:M26"/>
    <mergeCell ref="P26:Q26"/>
    <mergeCell ref="S14:S15"/>
    <mergeCell ref="P22:Q22"/>
    <mergeCell ref="P21:Q21"/>
    <mergeCell ref="A9:X9"/>
    <mergeCell ref="T25:V26"/>
    <mergeCell ref="L21:M21"/>
    <mergeCell ref="L22:M22"/>
    <mergeCell ref="L24:M24"/>
    <mergeCell ref="P24:Q24"/>
    <mergeCell ref="F24:G24"/>
    <mergeCell ref="I21:J21"/>
    <mergeCell ref="I22:J22"/>
    <mergeCell ref="I24:J24"/>
    <mergeCell ref="T24:V24"/>
    <mergeCell ref="F25:G25"/>
    <mergeCell ref="F26:G26"/>
    <mergeCell ref="I25:J25"/>
    <mergeCell ref="L25:M25"/>
    <mergeCell ref="P25:Q25"/>
  </mergeCells>
  <phoneticPr fontId="2"/>
  <dataValidations count="1">
    <dataValidation type="whole" allowBlank="1" showInputMessage="1" showErrorMessage="1" sqref="F14:H15" xr:uid="{00000000-0002-0000-0100-000000000000}">
      <formula1>19000101</formula1>
      <formula2>20140401</formula2>
    </dataValidation>
  </dataValidations>
  <pageMargins left="0.51181102362204722" right="0.51181102362204722" top="0.35433070866141736" bottom="0.35433070866141736" header="0.31496062992125984" footer="0.31496062992125984"/>
  <pageSetup paperSize="9" scale="97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Sheet1!$B$1:$B$2</xm:f>
          </x14:formula1>
          <xm:sqref>B14:B15</xm:sqref>
        </x14:dataValidation>
        <x14:dataValidation type="list" allowBlank="1" showInputMessage="1" showErrorMessage="1" xr:uid="{00000000-0002-0000-0100-000002000000}">
          <x14:formula1>
            <xm:f>Sheet1!$E$1:$E$5</xm:f>
          </x14:formula1>
          <xm:sqref>M14:O15</xm:sqref>
        </x14:dataValidation>
        <x14:dataValidation type="list" allowBlank="1" showInputMessage="1" showErrorMessage="1" xr:uid="{00000000-0002-0000-0100-000003000000}">
          <x14:formula1>
            <xm:f>Sheet1!$F$1:$F$3</xm:f>
          </x14:formula1>
          <xm:sqref>P14:Q15</xm:sqref>
        </x14:dataValidation>
        <x14:dataValidation type="list" allowBlank="1" showInputMessage="1" showErrorMessage="1" xr:uid="{00000000-0002-0000-0100-000004000000}">
          <x14:formula1>
            <xm:f>Sheet1!$G$1:$G$4</xm:f>
          </x14:formula1>
          <xm:sqref>U14:U15 W14:X15</xm:sqref>
        </x14:dataValidation>
        <x14:dataValidation type="list" allowBlank="1" showInputMessage="1" showErrorMessage="1" xr:uid="{00000000-0002-0000-0100-000005000000}">
          <x14:formula1>
            <xm:f>Sheet1!$C$1:$C$11</xm:f>
          </x14:formula1>
          <xm:sqref>K14:L15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opLeftCell="A4" zoomScale="85" zoomScaleNormal="85" zoomScaleSheetLayoutView="73" workbookViewId="0">
      <selection activeCell="K16" sqref="K16"/>
    </sheetView>
  </sheetViews>
  <sheetFormatPr defaultRowHeight="13.2" x14ac:dyDescent="0.2"/>
  <cols>
    <col min="1" max="24" width="5.77734375" customWidth="1"/>
  </cols>
  <sheetData>
    <row r="1" spans="1:25" ht="26.25" customHeight="1" thickBot="1" x14ac:dyDescent="0.25">
      <c r="A1" s="13" t="s">
        <v>30</v>
      </c>
      <c r="B1" s="4">
        <v>75</v>
      </c>
      <c r="C1" s="2" t="s">
        <v>31</v>
      </c>
      <c r="D1" s="2"/>
      <c r="E1" s="2"/>
      <c r="F1" s="2"/>
      <c r="G1" s="2"/>
      <c r="H1" s="2"/>
      <c r="I1" s="2"/>
      <c r="L1" s="10" t="s">
        <v>32</v>
      </c>
      <c r="M1" s="11"/>
      <c r="N1" s="11"/>
      <c r="O1" s="2"/>
      <c r="P1" s="2"/>
      <c r="Q1" s="2"/>
      <c r="R1" s="2"/>
      <c r="S1" s="12"/>
      <c r="T1" s="12"/>
      <c r="U1" s="12"/>
      <c r="V1" s="12"/>
      <c r="W1" s="12"/>
      <c r="X1" s="12"/>
    </row>
    <row r="2" spans="1:25" ht="13.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88" t="s">
        <v>37</v>
      </c>
      <c r="S2" s="67" t="s">
        <v>24</v>
      </c>
      <c r="T2" s="67" t="s">
        <v>36</v>
      </c>
      <c r="U2" s="67" t="s">
        <v>35</v>
      </c>
      <c r="V2" s="67" t="s">
        <v>34</v>
      </c>
      <c r="W2" s="190" t="s">
        <v>33</v>
      </c>
      <c r="X2" s="191"/>
    </row>
    <row r="3" spans="1:25" ht="26.2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9"/>
      <c r="S3" s="68" t="s">
        <v>58</v>
      </c>
      <c r="T3" s="68"/>
      <c r="U3" s="68"/>
      <c r="V3" s="66" t="s">
        <v>60</v>
      </c>
      <c r="W3" s="192"/>
      <c r="X3" s="193"/>
      <c r="Y3" s="1"/>
    </row>
    <row r="4" spans="1:25" ht="26.25" customHeight="1" x14ac:dyDescent="0.2">
      <c r="A4" s="5" t="s">
        <v>19</v>
      </c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6"/>
      <c r="S4" s="195"/>
      <c r="T4" s="195"/>
      <c r="U4" s="195"/>
      <c r="V4" s="195"/>
      <c r="W4" s="195"/>
      <c r="X4" s="195"/>
      <c r="Y4" s="1"/>
    </row>
    <row r="5" spans="1:25" ht="9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25"/>
      <c r="U5" s="25"/>
      <c r="V5" s="25"/>
      <c r="W5" s="25"/>
      <c r="X5" s="25"/>
    </row>
    <row r="6" spans="1:25" ht="26.25" customHeight="1" thickBot="1" x14ac:dyDescent="0.25">
      <c r="A6" s="172" t="s">
        <v>20</v>
      </c>
      <c r="B6" s="173"/>
      <c r="C6" s="172" t="s">
        <v>21</v>
      </c>
      <c r="D6" s="194"/>
      <c r="E6" s="194"/>
      <c r="F6" s="194"/>
      <c r="G6" s="194"/>
      <c r="H6" s="194"/>
      <c r="I6" s="172" t="s">
        <v>54</v>
      </c>
      <c r="J6" s="194"/>
      <c r="K6" s="194"/>
      <c r="L6" s="194"/>
      <c r="M6" s="88" t="s">
        <v>62</v>
      </c>
      <c r="N6" s="149"/>
      <c r="O6" s="149"/>
      <c r="P6" s="149"/>
      <c r="Q6" s="149"/>
      <c r="R6" s="102"/>
      <c r="S6" s="88" t="s">
        <v>63</v>
      </c>
      <c r="T6" s="151"/>
      <c r="U6" s="149"/>
      <c r="V6" s="149"/>
      <c r="W6" s="149"/>
      <c r="X6" s="102"/>
    </row>
    <row r="7" spans="1:25" ht="26.25" customHeight="1" thickBot="1" x14ac:dyDescent="0.25">
      <c r="A7" s="161"/>
      <c r="B7" s="162"/>
      <c r="C7" s="161"/>
      <c r="D7" s="162"/>
      <c r="E7" s="162"/>
      <c r="F7" s="162"/>
      <c r="G7" s="162"/>
      <c r="H7" s="202"/>
      <c r="I7" s="161"/>
      <c r="J7" s="162"/>
      <c r="K7" s="162"/>
      <c r="L7" s="202"/>
      <c r="M7" s="29" t="s">
        <v>61</v>
      </c>
      <c r="N7" s="165"/>
      <c r="O7" s="166"/>
      <c r="P7" s="166"/>
      <c r="Q7" s="166"/>
      <c r="R7" s="167"/>
      <c r="S7" s="28" t="s">
        <v>61</v>
      </c>
      <c r="T7" s="199"/>
      <c r="U7" s="200"/>
      <c r="V7" s="200"/>
      <c r="W7" s="200"/>
      <c r="X7" s="201"/>
    </row>
    <row r="8" spans="1:25" ht="26.25" customHeight="1" thickBot="1" x14ac:dyDescent="0.25">
      <c r="A8" s="163"/>
      <c r="B8" s="164"/>
      <c r="C8" s="163"/>
      <c r="D8" s="164"/>
      <c r="E8" s="164"/>
      <c r="F8" s="164"/>
      <c r="G8" s="164"/>
      <c r="H8" s="203"/>
      <c r="I8" s="163"/>
      <c r="J8" s="164"/>
      <c r="K8" s="164"/>
      <c r="L8" s="203"/>
      <c r="M8" s="45" t="s">
        <v>52</v>
      </c>
      <c r="N8" s="75"/>
      <c r="O8" s="46" t="s">
        <v>22</v>
      </c>
      <c r="P8" s="76"/>
      <c r="Q8" s="46" t="s">
        <v>22</v>
      </c>
      <c r="R8" s="77"/>
      <c r="S8" s="47" t="s">
        <v>52</v>
      </c>
      <c r="T8" s="75"/>
      <c r="U8" s="48" t="s">
        <v>22</v>
      </c>
      <c r="V8" s="78"/>
      <c r="W8" s="48" t="s">
        <v>22</v>
      </c>
      <c r="X8" s="79"/>
    </row>
    <row r="9" spans="1:25" ht="26.25" customHeight="1" x14ac:dyDescent="0.2">
      <c r="A9" s="198" t="s">
        <v>64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26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36" customHeight="1" x14ac:dyDescent="0.2">
      <c r="A11" s="15" t="s">
        <v>0</v>
      </c>
      <c r="B11" s="16" t="s">
        <v>1</v>
      </c>
      <c r="C11" s="197" t="s">
        <v>2</v>
      </c>
      <c r="D11" s="197"/>
      <c r="E11" s="197"/>
      <c r="F11" s="197" t="s">
        <v>23</v>
      </c>
      <c r="G11" s="197"/>
      <c r="H11" s="197"/>
      <c r="I11" s="196" t="s">
        <v>3</v>
      </c>
      <c r="J11" s="196"/>
      <c r="K11" s="196" t="s">
        <v>4</v>
      </c>
      <c r="L11" s="196"/>
      <c r="M11" s="197" t="s">
        <v>5</v>
      </c>
      <c r="N11" s="197"/>
      <c r="O11" s="197"/>
      <c r="P11" s="196" t="s">
        <v>6</v>
      </c>
      <c r="Q11" s="196"/>
      <c r="R11" s="196" t="s">
        <v>7</v>
      </c>
      <c r="S11" s="196"/>
      <c r="T11" s="196"/>
      <c r="U11" s="196"/>
      <c r="V11" s="196"/>
      <c r="W11" s="196" t="s">
        <v>8</v>
      </c>
      <c r="X11" s="196"/>
    </row>
    <row r="12" spans="1:25" ht="14.25" customHeight="1" x14ac:dyDescent="0.2">
      <c r="A12" s="176" t="s">
        <v>9</v>
      </c>
      <c r="B12" s="178" t="s">
        <v>10</v>
      </c>
      <c r="C12" s="185" t="s">
        <v>11</v>
      </c>
      <c r="D12" s="185"/>
      <c r="E12" s="185"/>
      <c r="F12" s="185">
        <v>19850904</v>
      </c>
      <c r="G12" s="185"/>
      <c r="H12" s="185"/>
      <c r="I12" s="186">
        <f>ROUNDDOWN((20220904-F12)/10000,0)</f>
        <v>37</v>
      </c>
      <c r="J12" s="186"/>
      <c r="K12" s="185" t="s">
        <v>12</v>
      </c>
      <c r="L12" s="185"/>
      <c r="M12" s="178" t="s">
        <v>13</v>
      </c>
      <c r="N12" s="178"/>
      <c r="O12" s="178"/>
      <c r="P12" s="185">
        <v>50</v>
      </c>
      <c r="Q12" s="185"/>
      <c r="R12" s="183"/>
      <c r="S12" s="183" t="s">
        <v>14</v>
      </c>
      <c r="T12" s="183">
        <v>38</v>
      </c>
      <c r="U12" s="183" t="s">
        <v>15</v>
      </c>
      <c r="V12" s="183" t="s">
        <v>16</v>
      </c>
      <c r="W12" s="180" t="s">
        <v>17</v>
      </c>
      <c r="X12" s="180"/>
    </row>
    <row r="13" spans="1:25" ht="15" thickBot="1" x14ac:dyDescent="0.25">
      <c r="A13" s="177"/>
      <c r="B13" s="179"/>
      <c r="C13" s="182" t="s">
        <v>18</v>
      </c>
      <c r="D13" s="182"/>
      <c r="E13" s="182"/>
      <c r="F13" s="182"/>
      <c r="G13" s="182"/>
      <c r="H13" s="182"/>
      <c r="I13" s="187"/>
      <c r="J13" s="187"/>
      <c r="K13" s="182"/>
      <c r="L13" s="182"/>
      <c r="M13" s="179"/>
      <c r="N13" s="179"/>
      <c r="O13" s="179"/>
      <c r="P13" s="182"/>
      <c r="Q13" s="182"/>
      <c r="R13" s="184"/>
      <c r="S13" s="184"/>
      <c r="T13" s="184"/>
      <c r="U13" s="184"/>
      <c r="V13" s="184"/>
      <c r="W13" s="181"/>
      <c r="X13" s="181"/>
    </row>
    <row r="14" spans="1:25" ht="26.25" customHeight="1" x14ac:dyDescent="0.2">
      <c r="A14" s="131">
        <v>2</v>
      </c>
      <c r="B14" s="119"/>
      <c r="C14" s="119"/>
      <c r="D14" s="119"/>
      <c r="E14" s="119"/>
      <c r="F14" s="133"/>
      <c r="G14" s="133"/>
      <c r="H14" s="133"/>
      <c r="I14" s="174" t="str">
        <f>IF(F14="","",ROUNDDOWN((Sheet1!$A$2-F14)/10000,0))</f>
        <v/>
      </c>
      <c r="J14" s="174"/>
      <c r="K14" s="117"/>
      <c r="L14" s="117"/>
      <c r="M14" s="117"/>
      <c r="N14" s="117"/>
      <c r="O14" s="117"/>
      <c r="P14" s="119"/>
      <c r="Q14" s="119"/>
      <c r="R14" s="103"/>
      <c r="S14" s="99" t="s">
        <v>14</v>
      </c>
      <c r="T14" s="103"/>
      <c r="U14" s="99" t="s">
        <v>15</v>
      </c>
      <c r="V14" s="103"/>
      <c r="W14" s="105"/>
      <c r="X14" s="106"/>
    </row>
    <row r="15" spans="1:25" ht="26.25" customHeight="1" thickBot="1" x14ac:dyDescent="0.25">
      <c r="A15" s="132"/>
      <c r="B15" s="111"/>
      <c r="C15" s="111"/>
      <c r="D15" s="111"/>
      <c r="E15" s="111"/>
      <c r="F15" s="134"/>
      <c r="G15" s="134"/>
      <c r="H15" s="134"/>
      <c r="I15" s="175"/>
      <c r="J15" s="175"/>
      <c r="K15" s="118"/>
      <c r="L15" s="118"/>
      <c r="M15" s="118"/>
      <c r="N15" s="118"/>
      <c r="O15" s="118"/>
      <c r="P15" s="111"/>
      <c r="Q15" s="111"/>
      <c r="R15" s="104"/>
      <c r="S15" s="100"/>
      <c r="T15" s="104"/>
      <c r="U15" s="100"/>
      <c r="V15" s="104"/>
      <c r="W15" s="107"/>
      <c r="X15" s="108"/>
    </row>
    <row r="16" spans="1:25" ht="4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6.25" customHeight="1" x14ac:dyDescent="0.2">
      <c r="A17" s="109" t="s">
        <v>38</v>
      </c>
      <c r="B17" s="109"/>
      <c r="C17" s="109"/>
      <c r="D17" s="109"/>
      <c r="E17" s="109"/>
      <c r="F17" s="109"/>
      <c r="G17" s="109"/>
      <c r="H17" s="110"/>
      <c r="I17" s="124"/>
      <c r="J17" s="125"/>
      <c r="K17" s="125"/>
      <c r="L17" s="125"/>
      <c r="M17" s="125"/>
      <c r="N17" s="126"/>
      <c r="O17" s="112" t="s">
        <v>45</v>
      </c>
      <c r="P17" s="113"/>
      <c r="Q17" s="123" t="s">
        <v>56</v>
      </c>
      <c r="R17" s="123"/>
      <c r="S17" s="123"/>
      <c r="T17" s="114"/>
      <c r="U17" s="114"/>
      <c r="V17" s="114"/>
      <c r="W17" s="114"/>
      <c r="X17" s="114"/>
    </row>
    <row r="18" spans="1:24" ht="26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6.25" customHeight="1" thickBot="1" x14ac:dyDescent="0.25">
      <c r="A19" s="2"/>
      <c r="B19" s="2"/>
      <c r="C19" s="2"/>
      <c r="D19" s="2"/>
      <c r="E19" s="2"/>
      <c r="F19" s="168" t="s">
        <v>40</v>
      </c>
      <c r="G19" s="169"/>
      <c r="H19" s="9"/>
      <c r="I19" s="170" t="s">
        <v>24</v>
      </c>
      <c r="J19" s="171"/>
      <c r="K19" s="7"/>
      <c r="L19" s="170" t="s">
        <v>25</v>
      </c>
      <c r="M19" s="171"/>
      <c r="N19" s="7"/>
      <c r="O19" s="7"/>
      <c r="P19" s="172" t="s">
        <v>39</v>
      </c>
      <c r="Q19" s="173"/>
      <c r="R19" s="7"/>
      <c r="W19" s="2"/>
      <c r="X19" s="2"/>
    </row>
    <row r="20" spans="1:24" ht="26.25" customHeight="1" thickBot="1" x14ac:dyDescent="0.25">
      <c r="A20" s="2"/>
      <c r="B20" s="2"/>
      <c r="C20" s="2"/>
      <c r="D20" s="2"/>
      <c r="E20" s="24" t="s">
        <v>48</v>
      </c>
      <c r="F20" s="92" t="str">
        <f>IF(K14="","",K14)</f>
        <v/>
      </c>
      <c r="G20" s="93"/>
      <c r="H20" s="57" t="s">
        <v>29</v>
      </c>
      <c r="I20" s="94" t="e">
        <f>VLOOKUP(F20,Sheet1!$C$1:$D$11,2,FALSE)</f>
        <v>#N/A</v>
      </c>
      <c r="J20" s="95"/>
      <c r="K20" s="58" t="s">
        <v>57</v>
      </c>
      <c r="L20" s="88">
        <v>1</v>
      </c>
      <c r="M20" s="89"/>
      <c r="N20" s="59" t="s">
        <v>5</v>
      </c>
      <c r="O20" s="59" t="s">
        <v>26</v>
      </c>
      <c r="P20" s="90" t="e">
        <f>I20*L20</f>
        <v>#N/A</v>
      </c>
      <c r="Q20" s="91"/>
      <c r="R20" s="14" t="s">
        <v>27</v>
      </c>
      <c r="W20" s="2"/>
      <c r="X20" s="2"/>
    </row>
    <row r="21" spans="1:24" ht="26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6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6.25" customHeight="1" x14ac:dyDescent="0.2">
      <c r="A23" s="2"/>
      <c r="B23" s="6"/>
      <c r="C23" s="7"/>
      <c r="D23" s="7"/>
      <c r="E23" s="8"/>
      <c r="F23" s="8"/>
      <c r="G23" s="8"/>
      <c r="H23" s="8"/>
      <c r="I23" s="7"/>
      <c r="W23" s="2"/>
      <c r="X23" s="2"/>
    </row>
    <row r="24" spans="1:24" ht="26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W24" s="2"/>
      <c r="X24" s="2"/>
    </row>
    <row r="25" spans="1:24" ht="26.25" customHeight="1" x14ac:dyDescent="0.2"/>
    <row r="26" spans="1:24" ht="26.25" customHeight="1" x14ac:dyDescent="0.2"/>
  </sheetData>
  <sheetProtection sheet="1" objects="1" scenarios="1"/>
  <mergeCells count="67">
    <mergeCell ref="W11:X11"/>
    <mergeCell ref="C11:E11"/>
    <mergeCell ref="A9:X9"/>
    <mergeCell ref="T7:X7"/>
    <mergeCell ref="N7:R7"/>
    <mergeCell ref="F11:H11"/>
    <mergeCell ref="A7:B8"/>
    <mergeCell ref="C7:H7"/>
    <mergeCell ref="C8:H8"/>
    <mergeCell ref="I7:L8"/>
    <mergeCell ref="M11:O11"/>
    <mergeCell ref="I11:J11"/>
    <mergeCell ref="K11:L11"/>
    <mergeCell ref="P11:Q11"/>
    <mergeCell ref="R11:V11"/>
    <mergeCell ref="R2:R3"/>
    <mergeCell ref="W2:X2"/>
    <mergeCell ref="W3:X3"/>
    <mergeCell ref="A6:B6"/>
    <mergeCell ref="C6:H6"/>
    <mergeCell ref="I6:L6"/>
    <mergeCell ref="S4:X4"/>
    <mergeCell ref="M6:R6"/>
    <mergeCell ref="S6:X6"/>
    <mergeCell ref="A12:A13"/>
    <mergeCell ref="B12:B13"/>
    <mergeCell ref="P14:Q15"/>
    <mergeCell ref="W12:X13"/>
    <mergeCell ref="C13:E13"/>
    <mergeCell ref="S12:S13"/>
    <mergeCell ref="T12:T13"/>
    <mergeCell ref="U12:U13"/>
    <mergeCell ref="V12:V13"/>
    <mergeCell ref="C12:E12"/>
    <mergeCell ref="F12:H13"/>
    <mergeCell ref="I12:J13"/>
    <mergeCell ref="P12:Q13"/>
    <mergeCell ref="R12:R13"/>
    <mergeCell ref="K12:L13"/>
    <mergeCell ref="M12:O13"/>
    <mergeCell ref="T17:X17"/>
    <mergeCell ref="U14:U15"/>
    <mergeCell ref="V14:V15"/>
    <mergeCell ref="W14:X15"/>
    <mergeCell ref="O17:P17"/>
    <mergeCell ref="S14:S15"/>
    <mergeCell ref="T14:T15"/>
    <mergeCell ref="M14:O15"/>
    <mergeCell ref="A17:H17"/>
    <mergeCell ref="R14:R15"/>
    <mergeCell ref="Q17:S17"/>
    <mergeCell ref="I17:N17"/>
    <mergeCell ref="A14:A15"/>
    <mergeCell ref="B14:B15"/>
    <mergeCell ref="C14:E14"/>
    <mergeCell ref="C15:E15"/>
    <mergeCell ref="K14:L15"/>
    <mergeCell ref="F14:H15"/>
    <mergeCell ref="I14:J15"/>
    <mergeCell ref="P20:Q20"/>
    <mergeCell ref="F19:G19"/>
    <mergeCell ref="F20:G20"/>
    <mergeCell ref="I19:J19"/>
    <mergeCell ref="I20:J20"/>
    <mergeCell ref="L19:M19"/>
    <mergeCell ref="L20:M20"/>
    <mergeCell ref="P19:Q19"/>
  </mergeCells>
  <phoneticPr fontId="2"/>
  <dataValidations count="3">
    <dataValidation type="whole" allowBlank="1" showInputMessage="1" showErrorMessage="1" sqref="P8" xr:uid="{00000000-0002-0000-0200-000000000000}">
      <formula1>1</formula1>
      <formula2>10000</formula2>
    </dataValidation>
    <dataValidation type="whole" allowBlank="1" showInputMessage="1" showErrorMessage="1" sqref="N8" xr:uid="{00000000-0002-0000-0200-000001000000}">
      <formula1>0</formula1>
      <formula2>999</formula2>
    </dataValidation>
    <dataValidation type="whole" allowBlank="1" showInputMessage="1" showErrorMessage="1" sqref="F14:H15" xr:uid="{00000000-0002-0000-0200-000002000000}">
      <formula1>19000101</formula1>
      <formula2>20140401</formula2>
    </dataValidation>
  </dataValidations>
  <pageMargins left="0.39370078740157483" right="0.39370078740157483" top="0.59055118110236227" bottom="0.39370078740157483" header="0" footer="0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3000000}">
          <x14:formula1>
            <xm:f>Sheet1!$C$1:$C$11</xm:f>
          </x14:formula1>
          <xm:sqref>K14:L15</xm:sqref>
        </x14:dataValidation>
        <x14:dataValidation type="list" allowBlank="1" showInputMessage="1" showErrorMessage="1" xr:uid="{00000000-0002-0000-0200-000004000000}">
          <x14:formula1>
            <xm:f>Sheet1!$G$1:$G$4</xm:f>
          </x14:formula1>
          <xm:sqref>U14:U15 W14:X15</xm:sqref>
        </x14:dataValidation>
        <x14:dataValidation type="list" allowBlank="1" showInputMessage="1" showErrorMessage="1" xr:uid="{00000000-0002-0000-0200-000005000000}">
          <x14:formula1>
            <xm:f>Sheet1!$F$1:$F$3</xm:f>
          </x14:formula1>
          <xm:sqref>P14:Q15</xm:sqref>
        </x14:dataValidation>
        <x14:dataValidation type="list" allowBlank="1" showInputMessage="1" showErrorMessage="1" xr:uid="{00000000-0002-0000-0200-000006000000}">
          <x14:formula1>
            <xm:f>Sheet1!$E$1:$E$5</xm:f>
          </x14:formula1>
          <xm:sqref>M14:O15</xm:sqref>
        </x14:dataValidation>
        <x14:dataValidation type="list" allowBlank="1" showInputMessage="1" showErrorMessage="1" xr:uid="{00000000-0002-0000-0200-000007000000}">
          <x14:formula1>
            <xm:f>Sheet1!$B$1:$B$2</xm:f>
          </x14:formula1>
          <xm:sqref>B14:B15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6"/>
  <sheetViews>
    <sheetView topLeftCell="A7" zoomScale="85" zoomScaleNormal="85" zoomScaleSheetLayoutView="73" workbookViewId="0">
      <selection activeCell="K16" sqref="K16"/>
    </sheetView>
  </sheetViews>
  <sheetFormatPr defaultRowHeight="13.2" x14ac:dyDescent="0.2"/>
  <cols>
    <col min="1" max="24" width="5.77734375" customWidth="1"/>
  </cols>
  <sheetData>
    <row r="1" spans="1:25" ht="26.25" customHeight="1" thickBot="1" x14ac:dyDescent="0.25">
      <c r="A1" s="13" t="s">
        <v>30</v>
      </c>
      <c r="B1" s="4">
        <v>75</v>
      </c>
      <c r="C1" s="2" t="s">
        <v>31</v>
      </c>
      <c r="D1" s="2"/>
      <c r="E1" s="2"/>
      <c r="F1" s="2"/>
      <c r="G1" s="2"/>
      <c r="H1" s="2"/>
      <c r="I1" s="2"/>
      <c r="L1" s="10" t="s">
        <v>32</v>
      </c>
      <c r="M1" s="11"/>
      <c r="N1" s="11"/>
      <c r="O1" s="2"/>
      <c r="P1" s="2"/>
      <c r="Q1" s="2"/>
      <c r="R1" s="2"/>
      <c r="S1" s="12"/>
      <c r="T1" s="12"/>
      <c r="U1" s="12"/>
      <c r="V1" s="12"/>
      <c r="W1" s="12"/>
      <c r="X1" s="12"/>
    </row>
    <row r="2" spans="1:25" ht="13.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4" t="s">
        <v>37</v>
      </c>
      <c r="S2" s="21" t="s">
        <v>24</v>
      </c>
      <c r="T2" s="21" t="s">
        <v>36</v>
      </c>
      <c r="U2" s="21" t="s">
        <v>35</v>
      </c>
      <c r="V2" s="21" t="s">
        <v>34</v>
      </c>
      <c r="W2" s="206" t="s">
        <v>33</v>
      </c>
      <c r="X2" s="206"/>
    </row>
    <row r="3" spans="1:25" ht="26.2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5"/>
      <c r="S3" s="22" t="s">
        <v>58</v>
      </c>
      <c r="T3" s="22"/>
      <c r="U3" s="22"/>
      <c r="V3" s="27" t="s">
        <v>60</v>
      </c>
      <c r="W3" s="207"/>
      <c r="X3" s="207"/>
      <c r="Y3" s="1"/>
    </row>
    <row r="4" spans="1:25" ht="26.25" customHeight="1" x14ac:dyDescent="0.2">
      <c r="A4" s="5" t="s">
        <v>19</v>
      </c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6"/>
      <c r="S4" s="208"/>
      <c r="T4" s="209"/>
      <c r="U4" s="209"/>
      <c r="V4" s="209"/>
      <c r="W4" s="209"/>
      <c r="X4" s="210"/>
      <c r="Y4" s="1"/>
    </row>
    <row r="5" spans="1:25" ht="9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"/>
      <c r="T5" s="2"/>
      <c r="U5" s="2"/>
      <c r="V5" s="2"/>
      <c r="W5" s="2"/>
      <c r="X5" s="2"/>
    </row>
    <row r="6" spans="1:25" ht="26.25" customHeight="1" thickBot="1" x14ac:dyDescent="0.25">
      <c r="A6" s="172" t="s">
        <v>20</v>
      </c>
      <c r="B6" s="173"/>
      <c r="C6" s="172" t="s">
        <v>21</v>
      </c>
      <c r="D6" s="194"/>
      <c r="E6" s="194"/>
      <c r="F6" s="194"/>
      <c r="G6" s="194"/>
      <c r="H6" s="194"/>
      <c r="I6" s="172" t="s">
        <v>54</v>
      </c>
      <c r="J6" s="194"/>
      <c r="K6" s="194"/>
      <c r="L6" s="194"/>
      <c r="M6" s="88" t="s">
        <v>62</v>
      </c>
      <c r="N6" s="149"/>
      <c r="O6" s="149"/>
      <c r="P6" s="149"/>
      <c r="Q6" s="149"/>
      <c r="R6" s="102"/>
      <c r="S6" s="88" t="s">
        <v>63</v>
      </c>
      <c r="T6" s="151"/>
      <c r="U6" s="149"/>
      <c r="V6" s="149"/>
      <c r="W6" s="149"/>
      <c r="X6" s="102"/>
    </row>
    <row r="7" spans="1:25" ht="26.25" customHeight="1" thickBot="1" x14ac:dyDescent="0.25">
      <c r="A7" s="161"/>
      <c r="B7" s="162"/>
      <c r="C7" s="161"/>
      <c r="D7" s="162"/>
      <c r="E7" s="162"/>
      <c r="F7" s="162"/>
      <c r="G7" s="162"/>
      <c r="H7" s="202"/>
      <c r="I7" s="161"/>
      <c r="J7" s="162"/>
      <c r="K7" s="162"/>
      <c r="L7" s="202"/>
      <c r="M7" s="29" t="s">
        <v>61</v>
      </c>
      <c r="N7" s="165"/>
      <c r="O7" s="166"/>
      <c r="P7" s="166"/>
      <c r="Q7" s="166"/>
      <c r="R7" s="167"/>
      <c r="S7" s="28" t="s">
        <v>61</v>
      </c>
      <c r="T7" s="211"/>
      <c r="U7" s="212"/>
      <c r="V7" s="212"/>
      <c r="W7" s="212"/>
      <c r="X7" s="213"/>
    </row>
    <row r="8" spans="1:25" ht="26.25" customHeight="1" thickBot="1" x14ac:dyDescent="0.25">
      <c r="A8" s="163"/>
      <c r="B8" s="164"/>
      <c r="C8" s="163"/>
      <c r="D8" s="164"/>
      <c r="E8" s="164"/>
      <c r="F8" s="164"/>
      <c r="G8" s="164"/>
      <c r="H8" s="203"/>
      <c r="I8" s="163"/>
      <c r="J8" s="164"/>
      <c r="K8" s="164"/>
      <c r="L8" s="203"/>
      <c r="M8" s="45" t="s">
        <v>52</v>
      </c>
      <c r="N8" s="75"/>
      <c r="O8" s="46" t="s">
        <v>22</v>
      </c>
      <c r="P8" s="76"/>
      <c r="Q8" s="46" t="s">
        <v>22</v>
      </c>
      <c r="R8" s="77"/>
      <c r="S8" s="47" t="s">
        <v>52</v>
      </c>
      <c r="T8" s="75"/>
      <c r="U8" s="48" t="s">
        <v>22</v>
      </c>
      <c r="V8" s="78"/>
      <c r="W8" s="48" t="s">
        <v>22</v>
      </c>
      <c r="X8" s="79"/>
    </row>
    <row r="9" spans="1:25" ht="26.25" customHeight="1" x14ac:dyDescent="0.2">
      <c r="A9" s="198" t="s">
        <v>64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26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36" customHeight="1" x14ac:dyDescent="0.2">
      <c r="A11" s="15" t="s">
        <v>0</v>
      </c>
      <c r="B11" s="16" t="s">
        <v>1</v>
      </c>
      <c r="C11" s="197" t="s">
        <v>2</v>
      </c>
      <c r="D11" s="197"/>
      <c r="E11" s="197"/>
      <c r="F11" s="197" t="s">
        <v>23</v>
      </c>
      <c r="G11" s="197"/>
      <c r="H11" s="197"/>
      <c r="I11" s="196" t="s">
        <v>3</v>
      </c>
      <c r="J11" s="196"/>
      <c r="K11" s="196" t="s">
        <v>4</v>
      </c>
      <c r="L11" s="196"/>
      <c r="M11" s="197" t="s">
        <v>5</v>
      </c>
      <c r="N11" s="197"/>
      <c r="O11" s="197"/>
      <c r="P11" s="196" t="s">
        <v>6</v>
      </c>
      <c r="Q11" s="196"/>
      <c r="R11" s="196" t="s">
        <v>7</v>
      </c>
      <c r="S11" s="196"/>
      <c r="T11" s="196"/>
      <c r="U11" s="196"/>
      <c r="V11" s="196"/>
      <c r="W11" s="196" t="s">
        <v>8</v>
      </c>
      <c r="X11" s="196"/>
    </row>
    <row r="12" spans="1:25" ht="14.25" customHeight="1" x14ac:dyDescent="0.2">
      <c r="A12" s="176" t="s">
        <v>9</v>
      </c>
      <c r="B12" s="178" t="s">
        <v>10</v>
      </c>
      <c r="C12" s="185" t="s">
        <v>11</v>
      </c>
      <c r="D12" s="185"/>
      <c r="E12" s="185"/>
      <c r="F12" s="185">
        <v>19850904</v>
      </c>
      <c r="G12" s="185"/>
      <c r="H12" s="185"/>
      <c r="I12" s="186">
        <f>ROUNDDOWN((20220904-F12)/10000,0)</f>
        <v>37</v>
      </c>
      <c r="J12" s="186"/>
      <c r="K12" s="185" t="s">
        <v>12</v>
      </c>
      <c r="L12" s="185"/>
      <c r="M12" s="178" t="s">
        <v>13</v>
      </c>
      <c r="N12" s="178"/>
      <c r="O12" s="178"/>
      <c r="P12" s="185">
        <v>50</v>
      </c>
      <c r="Q12" s="185"/>
      <c r="R12" s="183"/>
      <c r="S12" s="183" t="s">
        <v>14</v>
      </c>
      <c r="T12" s="183">
        <v>38</v>
      </c>
      <c r="U12" s="183" t="s">
        <v>15</v>
      </c>
      <c r="V12" s="183" t="s">
        <v>16</v>
      </c>
      <c r="W12" s="180" t="s">
        <v>17</v>
      </c>
      <c r="X12" s="180"/>
    </row>
    <row r="13" spans="1:25" ht="15" thickBot="1" x14ac:dyDescent="0.25">
      <c r="A13" s="177"/>
      <c r="B13" s="179"/>
      <c r="C13" s="182" t="s">
        <v>18</v>
      </c>
      <c r="D13" s="182"/>
      <c r="E13" s="182"/>
      <c r="F13" s="182"/>
      <c r="G13" s="182"/>
      <c r="H13" s="182"/>
      <c r="I13" s="187"/>
      <c r="J13" s="187"/>
      <c r="K13" s="182"/>
      <c r="L13" s="182"/>
      <c r="M13" s="179"/>
      <c r="N13" s="179"/>
      <c r="O13" s="179"/>
      <c r="P13" s="182"/>
      <c r="Q13" s="182"/>
      <c r="R13" s="184"/>
      <c r="S13" s="184"/>
      <c r="T13" s="184"/>
      <c r="U13" s="184"/>
      <c r="V13" s="184"/>
      <c r="W13" s="181"/>
      <c r="X13" s="181"/>
    </row>
    <row r="14" spans="1:25" ht="26.25" customHeight="1" x14ac:dyDescent="0.2">
      <c r="A14" s="131">
        <v>3</v>
      </c>
      <c r="B14" s="119"/>
      <c r="C14" s="119"/>
      <c r="D14" s="119"/>
      <c r="E14" s="119"/>
      <c r="F14" s="133"/>
      <c r="G14" s="133"/>
      <c r="H14" s="133"/>
      <c r="I14" s="174" t="str">
        <f>IF(F14="","",ROUNDDOWN((Sheet1!$A$2-F14)/10000,0))</f>
        <v/>
      </c>
      <c r="J14" s="174"/>
      <c r="K14" s="117"/>
      <c r="L14" s="117"/>
      <c r="M14" s="117"/>
      <c r="N14" s="117"/>
      <c r="O14" s="117"/>
      <c r="P14" s="119"/>
      <c r="Q14" s="119"/>
      <c r="R14" s="103"/>
      <c r="S14" s="99" t="s">
        <v>14</v>
      </c>
      <c r="T14" s="103"/>
      <c r="U14" s="99" t="s">
        <v>15</v>
      </c>
      <c r="V14" s="103"/>
      <c r="W14" s="105"/>
      <c r="X14" s="106"/>
    </row>
    <row r="15" spans="1:25" ht="26.25" customHeight="1" thickBot="1" x14ac:dyDescent="0.25">
      <c r="A15" s="132"/>
      <c r="B15" s="111"/>
      <c r="C15" s="111"/>
      <c r="D15" s="111"/>
      <c r="E15" s="111"/>
      <c r="F15" s="134"/>
      <c r="G15" s="134"/>
      <c r="H15" s="134"/>
      <c r="I15" s="175"/>
      <c r="J15" s="175"/>
      <c r="K15" s="118"/>
      <c r="L15" s="118"/>
      <c r="M15" s="118"/>
      <c r="N15" s="118"/>
      <c r="O15" s="118"/>
      <c r="P15" s="111"/>
      <c r="Q15" s="111"/>
      <c r="R15" s="104"/>
      <c r="S15" s="100"/>
      <c r="T15" s="104"/>
      <c r="U15" s="100"/>
      <c r="V15" s="104"/>
      <c r="W15" s="107"/>
      <c r="X15" s="108"/>
    </row>
    <row r="16" spans="1:25" ht="4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6.25" customHeight="1" x14ac:dyDescent="0.2">
      <c r="A17" s="109" t="s">
        <v>38</v>
      </c>
      <c r="B17" s="109"/>
      <c r="C17" s="109"/>
      <c r="D17" s="109"/>
      <c r="E17" s="109"/>
      <c r="F17" s="109"/>
      <c r="G17" s="109"/>
      <c r="H17" s="110"/>
      <c r="I17" s="124"/>
      <c r="J17" s="125"/>
      <c r="K17" s="125"/>
      <c r="L17" s="125"/>
      <c r="M17" s="125"/>
      <c r="N17" s="126"/>
      <c r="O17" s="112" t="s">
        <v>45</v>
      </c>
      <c r="P17" s="113"/>
      <c r="Q17" s="123" t="s">
        <v>56</v>
      </c>
      <c r="R17" s="123"/>
      <c r="S17" s="123"/>
      <c r="T17" s="114"/>
      <c r="U17" s="114"/>
      <c r="V17" s="114"/>
      <c r="W17" s="114"/>
      <c r="X17" s="114"/>
    </row>
    <row r="18" spans="1:24" ht="26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6.25" customHeight="1" thickBot="1" x14ac:dyDescent="0.25">
      <c r="A19" s="2"/>
      <c r="B19" s="2"/>
      <c r="C19" s="2"/>
      <c r="D19" s="2"/>
      <c r="E19" s="2"/>
      <c r="F19" s="168" t="s">
        <v>40</v>
      </c>
      <c r="G19" s="169"/>
      <c r="H19" s="9"/>
      <c r="I19" s="170" t="s">
        <v>24</v>
      </c>
      <c r="J19" s="171"/>
      <c r="K19" s="7"/>
      <c r="L19" s="170" t="s">
        <v>25</v>
      </c>
      <c r="M19" s="171"/>
      <c r="N19" s="7"/>
      <c r="O19" s="7"/>
      <c r="P19" s="170" t="s">
        <v>39</v>
      </c>
      <c r="Q19" s="171"/>
      <c r="R19" s="7"/>
      <c r="W19" s="2"/>
      <c r="X19" s="2"/>
    </row>
    <row r="20" spans="1:24" ht="26.25" customHeight="1" thickBot="1" x14ac:dyDescent="0.25">
      <c r="A20" s="2"/>
      <c r="B20" s="2"/>
      <c r="C20" s="2"/>
      <c r="D20" s="2"/>
      <c r="E20" s="24" t="s">
        <v>47</v>
      </c>
      <c r="F20" s="92" t="str">
        <f>IF(K14="","",K14)</f>
        <v/>
      </c>
      <c r="G20" s="93"/>
      <c r="H20" s="57" t="s">
        <v>29</v>
      </c>
      <c r="I20" s="94" t="e">
        <f>VLOOKUP(F20,Sheet1!$C$1:$D$11,2,FALSE)</f>
        <v>#N/A</v>
      </c>
      <c r="J20" s="95"/>
      <c r="K20" s="58" t="s">
        <v>57</v>
      </c>
      <c r="L20" s="88">
        <v>1</v>
      </c>
      <c r="M20" s="89"/>
      <c r="N20" s="59" t="s">
        <v>5</v>
      </c>
      <c r="O20" s="59" t="s">
        <v>26</v>
      </c>
      <c r="P20" s="90" t="e">
        <f>I20*L20</f>
        <v>#N/A</v>
      </c>
      <c r="Q20" s="91"/>
      <c r="R20" s="14" t="s">
        <v>27</v>
      </c>
      <c r="W20" s="2"/>
      <c r="X20" s="2"/>
    </row>
    <row r="21" spans="1:24" ht="26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6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6.25" customHeight="1" x14ac:dyDescent="0.2">
      <c r="A23" s="2"/>
      <c r="B23" s="6"/>
      <c r="C23" s="7"/>
      <c r="D23" s="7"/>
      <c r="E23" s="8"/>
      <c r="F23" s="8"/>
      <c r="G23" s="8"/>
      <c r="H23" s="8"/>
      <c r="I23" s="7"/>
      <c r="W23" s="2"/>
      <c r="X23" s="2"/>
    </row>
    <row r="24" spans="1:24" ht="26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W24" s="2"/>
      <c r="X24" s="2"/>
    </row>
    <row r="25" spans="1:24" ht="26.25" customHeight="1" x14ac:dyDescent="0.2"/>
    <row r="26" spans="1:24" ht="26.25" customHeight="1" x14ac:dyDescent="0.2"/>
  </sheetData>
  <sheetProtection sheet="1" objects="1" scenarios="1"/>
  <mergeCells count="67">
    <mergeCell ref="A9:X9"/>
    <mergeCell ref="N7:R7"/>
    <mergeCell ref="A7:B8"/>
    <mergeCell ref="C7:H7"/>
    <mergeCell ref="C8:H8"/>
    <mergeCell ref="I7:L8"/>
    <mergeCell ref="T7:X7"/>
    <mergeCell ref="R2:R3"/>
    <mergeCell ref="W2:X2"/>
    <mergeCell ref="W3:X3"/>
    <mergeCell ref="A6:B6"/>
    <mergeCell ref="C6:H6"/>
    <mergeCell ref="I6:L6"/>
    <mergeCell ref="S4:X4"/>
    <mergeCell ref="M6:R6"/>
    <mergeCell ref="S6:X6"/>
    <mergeCell ref="R11:V11"/>
    <mergeCell ref="W11:X11"/>
    <mergeCell ref="A12:A13"/>
    <mergeCell ref="B12:B13"/>
    <mergeCell ref="C12:E12"/>
    <mergeCell ref="F12:H13"/>
    <mergeCell ref="I12:J13"/>
    <mergeCell ref="K12:L13"/>
    <mergeCell ref="M12:O13"/>
    <mergeCell ref="M11:O11"/>
    <mergeCell ref="W12:X13"/>
    <mergeCell ref="C13:E13"/>
    <mergeCell ref="S12:S13"/>
    <mergeCell ref="T12:T13"/>
    <mergeCell ref="C11:E11"/>
    <mergeCell ref="F11:H11"/>
    <mergeCell ref="C14:E14"/>
    <mergeCell ref="F14:H15"/>
    <mergeCell ref="I14:J15"/>
    <mergeCell ref="K11:L11"/>
    <mergeCell ref="P11:Q11"/>
    <mergeCell ref="I11:J11"/>
    <mergeCell ref="U12:U13"/>
    <mergeCell ref="V12:V13"/>
    <mergeCell ref="C15:E15"/>
    <mergeCell ref="A17:H17"/>
    <mergeCell ref="R14:R15"/>
    <mergeCell ref="S14:S15"/>
    <mergeCell ref="T14:T15"/>
    <mergeCell ref="U14:U15"/>
    <mergeCell ref="V14:V15"/>
    <mergeCell ref="K14:L15"/>
    <mergeCell ref="M14:O15"/>
    <mergeCell ref="P14:Q15"/>
    <mergeCell ref="P12:Q13"/>
    <mergeCell ref="R12:R13"/>
    <mergeCell ref="A14:A15"/>
    <mergeCell ref="B14:B15"/>
    <mergeCell ref="W14:X15"/>
    <mergeCell ref="O17:P17"/>
    <mergeCell ref="I17:N17"/>
    <mergeCell ref="Q17:S17"/>
    <mergeCell ref="P19:Q19"/>
    <mergeCell ref="T17:X17"/>
    <mergeCell ref="P20:Q20"/>
    <mergeCell ref="F19:G19"/>
    <mergeCell ref="F20:G20"/>
    <mergeCell ref="I19:J19"/>
    <mergeCell ref="I20:J20"/>
    <mergeCell ref="L19:M19"/>
    <mergeCell ref="L20:M20"/>
  </mergeCells>
  <phoneticPr fontId="2"/>
  <dataValidations count="3">
    <dataValidation type="whole" allowBlank="1" showInputMessage="1" showErrorMessage="1" sqref="N8 T8" xr:uid="{00000000-0002-0000-0300-000000000000}">
      <formula1>0</formula1>
      <formula2>999</formula2>
    </dataValidation>
    <dataValidation type="whole" allowBlank="1" showInputMessage="1" showErrorMessage="1" sqref="P8" xr:uid="{00000000-0002-0000-0300-000001000000}">
      <formula1>1</formula1>
      <formula2>10000</formula2>
    </dataValidation>
    <dataValidation type="whole" allowBlank="1" showInputMessage="1" showErrorMessage="1" sqref="F14:H15" xr:uid="{00000000-0002-0000-0300-000002000000}">
      <formula1>19000101</formula1>
      <formula2>20140401</formula2>
    </dataValidation>
  </dataValidations>
  <pageMargins left="0.39370078740157483" right="0.39370078740157483" top="0.59055118110236227" bottom="0.39370078740157483" header="0" footer="0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3000000}">
          <x14:formula1>
            <xm:f>Sheet1!$C$1:$C$11</xm:f>
          </x14:formula1>
          <xm:sqref>K14:L15</xm:sqref>
        </x14:dataValidation>
        <x14:dataValidation type="list" allowBlank="1" showInputMessage="1" showErrorMessage="1" xr:uid="{00000000-0002-0000-0300-000004000000}">
          <x14:formula1>
            <xm:f>Sheet1!$G$1:$G$4</xm:f>
          </x14:formula1>
          <xm:sqref>U14:U15 W14:X15</xm:sqref>
        </x14:dataValidation>
        <x14:dataValidation type="list" allowBlank="1" showInputMessage="1" showErrorMessage="1" xr:uid="{00000000-0002-0000-0300-000005000000}">
          <x14:formula1>
            <xm:f>Sheet1!$F$1:$F$3</xm:f>
          </x14:formula1>
          <xm:sqref>P14:Q15</xm:sqref>
        </x14:dataValidation>
        <x14:dataValidation type="list" allowBlank="1" showInputMessage="1" showErrorMessage="1" xr:uid="{00000000-0002-0000-0300-000006000000}">
          <x14:formula1>
            <xm:f>Sheet1!$E$1:$E$5</xm:f>
          </x14:formula1>
          <xm:sqref>M14:O15</xm:sqref>
        </x14:dataValidation>
        <x14:dataValidation type="list" allowBlank="1" showInputMessage="1" showErrorMessage="1" xr:uid="{00000000-0002-0000-0300-000007000000}">
          <x14:formula1>
            <xm:f>Sheet1!$B$1:$B$2</xm:f>
          </x14:formula1>
          <xm:sqref>B14:B15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topLeftCell="A7" zoomScale="85" zoomScaleNormal="85" zoomScaleSheetLayoutView="73" workbookViewId="0">
      <selection activeCell="K16" sqref="K16"/>
    </sheetView>
  </sheetViews>
  <sheetFormatPr defaultRowHeight="13.2" x14ac:dyDescent="0.2"/>
  <cols>
    <col min="1" max="24" width="5.77734375" customWidth="1"/>
  </cols>
  <sheetData>
    <row r="1" spans="1:25" ht="26.25" customHeight="1" thickBot="1" x14ac:dyDescent="0.25">
      <c r="A1" s="13" t="s">
        <v>30</v>
      </c>
      <c r="B1" s="4">
        <v>75</v>
      </c>
      <c r="C1" s="2" t="s">
        <v>31</v>
      </c>
      <c r="D1" s="2"/>
      <c r="E1" s="2"/>
      <c r="F1" s="2"/>
      <c r="G1" s="2"/>
      <c r="H1" s="2"/>
      <c r="I1" s="2"/>
      <c r="L1" s="10" t="s">
        <v>32</v>
      </c>
      <c r="M1" s="11"/>
      <c r="N1" s="11"/>
      <c r="O1" s="2"/>
      <c r="P1" s="2"/>
      <c r="Q1" s="2"/>
      <c r="R1" s="2"/>
      <c r="S1" s="12"/>
      <c r="T1" s="12"/>
      <c r="U1" s="12"/>
      <c r="V1" s="12"/>
      <c r="W1" s="12"/>
      <c r="X1" s="12"/>
    </row>
    <row r="2" spans="1:25" ht="13.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4" t="s">
        <v>37</v>
      </c>
      <c r="S2" s="21" t="s">
        <v>24</v>
      </c>
      <c r="T2" s="21" t="s">
        <v>36</v>
      </c>
      <c r="U2" s="21" t="s">
        <v>35</v>
      </c>
      <c r="V2" s="21" t="s">
        <v>34</v>
      </c>
      <c r="W2" s="206" t="s">
        <v>33</v>
      </c>
      <c r="X2" s="206"/>
    </row>
    <row r="3" spans="1:25" ht="26.2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5"/>
      <c r="S3" s="22" t="s">
        <v>58</v>
      </c>
      <c r="T3" s="22"/>
      <c r="U3" s="22"/>
      <c r="V3" s="27" t="s">
        <v>60</v>
      </c>
      <c r="W3" s="207"/>
      <c r="X3" s="207"/>
      <c r="Y3" s="1"/>
    </row>
    <row r="4" spans="1:25" ht="26.25" customHeight="1" x14ac:dyDescent="0.2">
      <c r="A4" s="5" t="s">
        <v>19</v>
      </c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6"/>
      <c r="S4" s="208"/>
      <c r="T4" s="209"/>
      <c r="U4" s="209"/>
      <c r="V4" s="209"/>
      <c r="W4" s="209"/>
      <c r="X4" s="210"/>
      <c r="Y4" s="1"/>
    </row>
    <row r="5" spans="1:25" ht="9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25"/>
      <c r="U5" s="25"/>
      <c r="V5" s="25"/>
      <c r="W5" s="25"/>
      <c r="X5" s="2"/>
    </row>
    <row r="6" spans="1:25" ht="26.25" customHeight="1" thickBot="1" x14ac:dyDescent="0.25">
      <c r="A6" s="172" t="s">
        <v>20</v>
      </c>
      <c r="B6" s="173"/>
      <c r="C6" s="172" t="s">
        <v>21</v>
      </c>
      <c r="D6" s="194"/>
      <c r="E6" s="194"/>
      <c r="F6" s="194"/>
      <c r="G6" s="194"/>
      <c r="H6" s="194"/>
      <c r="I6" s="172" t="s">
        <v>54</v>
      </c>
      <c r="J6" s="194"/>
      <c r="K6" s="194"/>
      <c r="L6" s="194"/>
      <c r="M6" s="88" t="s">
        <v>62</v>
      </c>
      <c r="N6" s="149"/>
      <c r="O6" s="149"/>
      <c r="P6" s="149"/>
      <c r="Q6" s="149"/>
      <c r="R6" s="102"/>
      <c r="S6" s="88" t="s">
        <v>63</v>
      </c>
      <c r="T6" s="151"/>
      <c r="U6" s="149"/>
      <c r="V6" s="149"/>
      <c r="W6" s="149"/>
      <c r="X6" s="102"/>
    </row>
    <row r="7" spans="1:25" ht="26.25" customHeight="1" thickBot="1" x14ac:dyDescent="0.25">
      <c r="A7" s="161"/>
      <c r="B7" s="162"/>
      <c r="C7" s="161"/>
      <c r="D7" s="162"/>
      <c r="E7" s="162"/>
      <c r="F7" s="162"/>
      <c r="G7" s="162"/>
      <c r="H7" s="202"/>
      <c r="I7" s="161"/>
      <c r="J7" s="162"/>
      <c r="K7" s="162"/>
      <c r="L7" s="202"/>
      <c r="M7" s="29" t="s">
        <v>61</v>
      </c>
      <c r="N7" s="165"/>
      <c r="O7" s="166"/>
      <c r="P7" s="166"/>
      <c r="Q7" s="166"/>
      <c r="R7" s="167"/>
      <c r="S7" s="28" t="s">
        <v>61</v>
      </c>
      <c r="T7" s="211"/>
      <c r="U7" s="212"/>
      <c r="V7" s="212"/>
      <c r="W7" s="212"/>
      <c r="X7" s="213"/>
    </row>
    <row r="8" spans="1:25" ht="26.25" customHeight="1" thickBot="1" x14ac:dyDescent="0.25">
      <c r="A8" s="163"/>
      <c r="B8" s="164"/>
      <c r="C8" s="163"/>
      <c r="D8" s="164"/>
      <c r="E8" s="164"/>
      <c r="F8" s="164"/>
      <c r="G8" s="164"/>
      <c r="H8" s="203"/>
      <c r="I8" s="163"/>
      <c r="J8" s="164"/>
      <c r="K8" s="164"/>
      <c r="L8" s="203"/>
      <c r="M8" s="45" t="s">
        <v>52</v>
      </c>
      <c r="N8" s="75"/>
      <c r="O8" s="46" t="s">
        <v>22</v>
      </c>
      <c r="P8" s="76"/>
      <c r="Q8" s="46" t="s">
        <v>22</v>
      </c>
      <c r="R8" s="77"/>
      <c r="S8" s="47" t="s">
        <v>52</v>
      </c>
      <c r="T8" s="75"/>
      <c r="U8" s="48" t="s">
        <v>22</v>
      </c>
      <c r="V8" s="78"/>
      <c r="W8" s="48" t="s">
        <v>22</v>
      </c>
      <c r="X8" s="79"/>
    </row>
    <row r="9" spans="1:25" ht="26.25" customHeight="1" x14ac:dyDescent="0.2">
      <c r="A9" s="198" t="s">
        <v>64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26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36" customHeight="1" x14ac:dyDescent="0.2">
      <c r="A11" s="15" t="s">
        <v>0</v>
      </c>
      <c r="B11" s="16" t="s">
        <v>1</v>
      </c>
      <c r="C11" s="197" t="s">
        <v>2</v>
      </c>
      <c r="D11" s="197"/>
      <c r="E11" s="197"/>
      <c r="F11" s="197" t="s">
        <v>23</v>
      </c>
      <c r="G11" s="197"/>
      <c r="H11" s="197"/>
      <c r="I11" s="196" t="s">
        <v>3</v>
      </c>
      <c r="J11" s="196"/>
      <c r="K11" s="196" t="s">
        <v>4</v>
      </c>
      <c r="L11" s="196"/>
      <c r="M11" s="197" t="s">
        <v>5</v>
      </c>
      <c r="N11" s="197"/>
      <c r="O11" s="197"/>
      <c r="P11" s="196" t="s">
        <v>6</v>
      </c>
      <c r="Q11" s="196"/>
      <c r="R11" s="196" t="s">
        <v>7</v>
      </c>
      <c r="S11" s="196"/>
      <c r="T11" s="196"/>
      <c r="U11" s="196"/>
      <c r="V11" s="196"/>
      <c r="W11" s="196" t="s">
        <v>8</v>
      </c>
      <c r="X11" s="196"/>
    </row>
    <row r="12" spans="1:25" ht="14.25" customHeight="1" x14ac:dyDescent="0.2">
      <c r="A12" s="176" t="s">
        <v>9</v>
      </c>
      <c r="B12" s="178" t="s">
        <v>10</v>
      </c>
      <c r="C12" s="185" t="s">
        <v>11</v>
      </c>
      <c r="D12" s="185"/>
      <c r="E12" s="185"/>
      <c r="F12" s="185">
        <v>19850904</v>
      </c>
      <c r="G12" s="185"/>
      <c r="H12" s="185"/>
      <c r="I12" s="186">
        <f>ROUNDDOWN((20220904-F12)/10000,0)</f>
        <v>37</v>
      </c>
      <c r="J12" s="186"/>
      <c r="K12" s="185" t="s">
        <v>12</v>
      </c>
      <c r="L12" s="185"/>
      <c r="M12" s="178" t="s">
        <v>13</v>
      </c>
      <c r="N12" s="178"/>
      <c r="O12" s="178"/>
      <c r="P12" s="185">
        <v>50</v>
      </c>
      <c r="Q12" s="185"/>
      <c r="R12" s="183"/>
      <c r="S12" s="183" t="s">
        <v>14</v>
      </c>
      <c r="T12" s="183">
        <v>38</v>
      </c>
      <c r="U12" s="183" t="s">
        <v>15</v>
      </c>
      <c r="V12" s="183" t="s">
        <v>16</v>
      </c>
      <c r="W12" s="180" t="s">
        <v>17</v>
      </c>
      <c r="X12" s="180"/>
    </row>
    <row r="13" spans="1:25" ht="15" thickBot="1" x14ac:dyDescent="0.25">
      <c r="A13" s="177"/>
      <c r="B13" s="179"/>
      <c r="C13" s="182" t="s">
        <v>18</v>
      </c>
      <c r="D13" s="182"/>
      <c r="E13" s="182"/>
      <c r="F13" s="182"/>
      <c r="G13" s="182"/>
      <c r="H13" s="182"/>
      <c r="I13" s="187"/>
      <c r="J13" s="187"/>
      <c r="K13" s="182"/>
      <c r="L13" s="182"/>
      <c r="M13" s="179"/>
      <c r="N13" s="179"/>
      <c r="O13" s="179"/>
      <c r="P13" s="182"/>
      <c r="Q13" s="182"/>
      <c r="R13" s="184"/>
      <c r="S13" s="184"/>
      <c r="T13" s="184"/>
      <c r="U13" s="184"/>
      <c r="V13" s="184"/>
      <c r="W13" s="181"/>
      <c r="X13" s="181"/>
    </row>
    <row r="14" spans="1:25" ht="26.25" customHeight="1" x14ac:dyDescent="0.2">
      <c r="A14" s="131">
        <v>4</v>
      </c>
      <c r="B14" s="119"/>
      <c r="C14" s="119"/>
      <c r="D14" s="119"/>
      <c r="E14" s="119"/>
      <c r="F14" s="133"/>
      <c r="G14" s="133"/>
      <c r="H14" s="133"/>
      <c r="I14" s="214" t="str">
        <f>IF(F14="","",ROUNDDOWN((Sheet1!$A$2-F14)/10000,0))</f>
        <v/>
      </c>
      <c r="J14" s="214"/>
      <c r="K14" s="117"/>
      <c r="L14" s="117"/>
      <c r="M14" s="117"/>
      <c r="N14" s="117"/>
      <c r="O14" s="117"/>
      <c r="P14" s="119"/>
      <c r="Q14" s="119"/>
      <c r="R14" s="103"/>
      <c r="S14" s="99" t="s">
        <v>14</v>
      </c>
      <c r="T14" s="103"/>
      <c r="U14" s="99" t="s">
        <v>15</v>
      </c>
      <c r="V14" s="103"/>
      <c r="W14" s="105"/>
      <c r="X14" s="106"/>
    </row>
    <row r="15" spans="1:25" ht="26.25" customHeight="1" thickBot="1" x14ac:dyDescent="0.25">
      <c r="A15" s="132"/>
      <c r="B15" s="111"/>
      <c r="C15" s="111"/>
      <c r="D15" s="111"/>
      <c r="E15" s="111"/>
      <c r="F15" s="134"/>
      <c r="G15" s="134"/>
      <c r="H15" s="134"/>
      <c r="I15" s="215"/>
      <c r="J15" s="215"/>
      <c r="K15" s="118"/>
      <c r="L15" s="118"/>
      <c r="M15" s="118"/>
      <c r="N15" s="118"/>
      <c r="O15" s="118"/>
      <c r="P15" s="111"/>
      <c r="Q15" s="111"/>
      <c r="R15" s="104"/>
      <c r="S15" s="100"/>
      <c r="T15" s="104"/>
      <c r="U15" s="100"/>
      <c r="V15" s="104"/>
      <c r="W15" s="107"/>
      <c r="X15" s="108"/>
    </row>
    <row r="16" spans="1:25" ht="4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6.25" customHeight="1" x14ac:dyDescent="0.2">
      <c r="A17" s="109" t="s">
        <v>38</v>
      </c>
      <c r="B17" s="109"/>
      <c r="C17" s="109"/>
      <c r="D17" s="109"/>
      <c r="E17" s="109"/>
      <c r="F17" s="109"/>
      <c r="G17" s="109"/>
      <c r="H17" s="110"/>
      <c r="I17" s="124"/>
      <c r="J17" s="125"/>
      <c r="K17" s="125"/>
      <c r="L17" s="125"/>
      <c r="M17" s="125"/>
      <c r="N17" s="126"/>
      <c r="O17" s="112" t="s">
        <v>45</v>
      </c>
      <c r="P17" s="113"/>
      <c r="Q17" s="123" t="s">
        <v>56</v>
      </c>
      <c r="R17" s="123"/>
      <c r="S17" s="123"/>
      <c r="T17" s="114"/>
      <c r="U17" s="114"/>
      <c r="V17" s="114"/>
      <c r="W17" s="114"/>
      <c r="X17" s="114"/>
    </row>
    <row r="18" spans="1:24" ht="26.25" customHeight="1" x14ac:dyDescent="0.2">
      <c r="A18" s="17"/>
      <c r="B18" s="17"/>
      <c r="C18" s="17"/>
      <c r="D18" s="17"/>
      <c r="E18" s="17"/>
      <c r="F18" s="17"/>
      <c r="G18" s="17"/>
      <c r="H18" s="23"/>
      <c r="I18" s="19"/>
      <c r="J18" s="19"/>
      <c r="K18" s="19"/>
      <c r="L18" s="19"/>
      <c r="M18" s="19"/>
      <c r="N18" s="1"/>
      <c r="O18" s="20"/>
      <c r="P18" s="20"/>
      <c r="Q18" s="20"/>
      <c r="R18" s="6"/>
      <c r="S18" s="6"/>
      <c r="T18" s="6"/>
      <c r="U18" s="6"/>
      <c r="V18" s="6"/>
      <c r="W18" s="6"/>
      <c r="X18" s="18"/>
    </row>
    <row r="19" spans="1:24" ht="26.25" customHeight="1" thickBot="1" x14ac:dyDescent="0.25">
      <c r="A19" s="17"/>
      <c r="B19" s="17"/>
      <c r="C19" s="17"/>
      <c r="D19" s="17"/>
      <c r="E19" s="17"/>
      <c r="F19" s="168" t="s">
        <v>40</v>
      </c>
      <c r="G19" s="169"/>
      <c r="H19" s="9"/>
      <c r="I19" s="170" t="s">
        <v>24</v>
      </c>
      <c r="J19" s="171"/>
      <c r="K19" s="7"/>
      <c r="L19" s="170" t="s">
        <v>25</v>
      </c>
      <c r="M19" s="171"/>
      <c r="N19" s="7"/>
      <c r="O19" s="7"/>
      <c r="P19" s="172" t="s">
        <v>39</v>
      </c>
      <c r="Q19" s="173"/>
      <c r="R19" s="7"/>
    </row>
    <row r="20" spans="1:24" ht="26.25" customHeight="1" thickBot="1" x14ac:dyDescent="0.25">
      <c r="A20" s="17"/>
      <c r="B20" s="17"/>
      <c r="C20" s="17"/>
      <c r="D20" s="17"/>
      <c r="E20" s="24" t="s">
        <v>46</v>
      </c>
      <c r="F20" s="92" t="str">
        <f>IF(K14="","",K14)</f>
        <v/>
      </c>
      <c r="G20" s="93"/>
      <c r="H20" s="57" t="s">
        <v>29</v>
      </c>
      <c r="I20" s="94" t="e">
        <f>VLOOKUP(F20,Sheet1!$C$1:$D$11,2,FALSE)</f>
        <v>#N/A</v>
      </c>
      <c r="J20" s="95"/>
      <c r="K20" s="58" t="s">
        <v>57</v>
      </c>
      <c r="L20" s="88">
        <v>1</v>
      </c>
      <c r="M20" s="89"/>
      <c r="N20" s="59" t="s">
        <v>5</v>
      </c>
      <c r="O20" s="59" t="s">
        <v>26</v>
      </c>
      <c r="P20" s="90" t="e">
        <f>I20*L20</f>
        <v>#N/A</v>
      </c>
      <c r="Q20" s="91"/>
      <c r="R20" s="3" t="s">
        <v>27</v>
      </c>
    </row>
    <row r="21" spans="1:24" ht="26.25" customHeight="1" x14ac:dyDescent="0.2">
      <c r="A21" s="17"/>
      <c r="B21" s="17"/>
      <c r="C21" s="17"/>
      <c r="D21" s="17"/>
      <c r="E21" s="17"/>
    </row>
    <row r="22" spans="1:24" ht="26.25" customHeight="1" x14ac:dyDescent="0.2">
      <c r="A22" s="2"/>
      <c r="B22" s="2"/>
      <c r="C22" s="2"/>
      <c r="D22" s="2"/>
      <c r="E22" s="2"/>
    </row>
    <row r="23" spans="1:24" ht="26.25" customHeight="1" x14ac:dyDescent="0.2">
      <c r="A23" s="2"/>
      <c r="B23" s="2"/>
      <c r="C23" s="2"/>
      <c r="D23" s="2"/>
      <c r="E23" s="2"/>
    </row>
    <row r="24" spans="1:24" ht="26.25" customHeight="1" x14ac:dyDescent="0.2">
      <c r="A24" s="2"/>
      <c r="B24" s="2"/>
      <c r="C24" s="2"/>
      <c r="D24" s="2"/>
      <c r="E24" s="2"/>
    </row>
    <row r="25" spans="1:24" ht="26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6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6.25" customHeight="1" x14ac:dyDescent="0.2">
      <c r="A27" s="2"/>
      <c r="B27" s="6"/>
      <c r="C27" s="7"/>
      <c r="D27" s="7"/>
      <c r="E27" s="8"/>
      <c r="F27" s="8"/>
      <c r="G27" s="8"/>
      <c r="H27" s="8"/>
      <c r="I27" s="7"/>
      <c r="W27" s="2"/>
      <c r="X27" s="2"/>
    </row>
    <row r="28" spans="1:24" ht="26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W28" s="2"/>
      <c r="X28" s="2"/>
    </row>
    <row r="29" spans="1:24" ht="26.25" customHeight="1" x14ac:dyDescent="0.2"/>
    <row r="30" spans="1:24" ht="26.25" customHeight="1" x14ac:dyDescent="0.2"/>
  </sheetData>
  <sheetProtection sheet="1" objects="1" scenarios="1"/>
  <mergeCells count="67">
    <mergeCell ref="A9:X9"/>
    <mergeCell ref="N7:R7"/>
    <mergeCell ref="A7:B8"/>
    <mergeCell ref="C7:H7"/>
    <mergeCell ref="C8:H8"/>
    <mergeCell ref="I7:L8"/>
    <mergeCell ref="T7:X7"/>
    <mergeCell ref="R2:R3"/>
    <mergeCell ref="W2:X2"/>
    <mergeCell ref="W3:X3"/>
    <mergeCell ref="A6:B6"/>
    <mergeCell ref="C6:H6"/>
    <mergeCell ref="I6:L6"/>
    <mergeCell ref="S4:X4"/>
    <mergeCell ref="M6:R6"/>
    <mergeCell ref="S6:X6"/>
    <mergeCell ref="W11:X11"/>
    <mergeCell ref="A12:A13"/>
    <mergeCell ref="B12:B13"/>
    <mergeCell ref="C12:E12"/>
    <mergeCell ref="F12:H13"/>
    <mergeCell ref="I12:J13"/>
    <mergeCell ref="K12:L13"/>
    <mergeCell ref="M12:O13"/>
    <mergeCell ref="M11:O11"/>
    <mergeCell ref="W12:X13"/>
    <mergeCell ref="C13:E13"/>
    <mergeCell ref="S12:S13"/>
    <mergeCell ref="T12:T13"/>
    <mergeCell ref="C11:E11"/>
    <mergeCell ref="K11:L11"/>
    <mergeCell ref="F11:H11"/>
    <mergeCell ref="I11:J11"/>
    <mergeCell ref="P11:Q11"/>
    <mergeCell ref="R11:V11"/>
    <mergeCell ref="U12:U13"/>
    <mergeCell ref="V12:V13"/>
    <mergeCell ref="P12:Q13"/>
    <mergeCell ref="R12:R13"/>
    <mergeCell ref="V14:V15"/>
    <mergeCell ref="K14:L15"/>
    <mergeCell ref="M14:O15"/>
    <mergeCell ref="P14:Q15"/>
    <mergeCell ref="T17:X17"/>
    <mergeCell ref="W14:X15"/>
    <mergeCell ref="I17:N17"/>
    <mergeCell ref="Q17:S17"/>
    <mergeCell ref="I14:J15"/>
    <mergeCell ref="F19:G19"/>
    <mergeCell ref="F20:G20"/>
    <mergeCell ref="P20:Q20"/>
    <mergeCell ref="I19:J19"/>
    <mergeCell ref="L19:M19"/>
    <mergeCell ref="P19:Q19"/>
    <mergeCell ref="I20:J20"/>
    <mergeCell ref="L20:M20"/>
    <mergeCell ref="A17:H17"/>
    <mergeCell ref="R14:R15"/>
    <mergeCell ref="S14:S15"/>
    <mergeCell ref="T14:T15"/>
    <mergeCell ref="U14:U15"/>
    <mergeCell ref="A14:A15"/>
    <mergeCell ref="B14:B15"/>
    <mergeCell ref="C14:E14"/>
    <mergeCell ref="F14:H15"/>
    <mergeCell ref="C15:E15"/>
    <mergeCell ref="O17:P17"/>
  </mergeCells>
  <phoneticPr fontId="2"/>
  <dataValidations count="3">
    <dataValidation type="whole" allowBlank="1" showInputMessage="1" showErrorMessage="1" sqref="N8 T8" xr:uid="{00000000-0002-0000-0400-000000000000}">
      <formula1>0</formula1>
      <formula2>999</formula2>
    </dataValidation>
    <dataValidation type="whole" allowBlank="1" showInputMessage="1" showErrorMessage="1" sqref="P8" xr:uid="{00000000-0002-0000-0400-000001000000}">
      <formula1>1</formula1>
      <formula2>10000</formula2>
    </dataValidation>
    <dataValidation type="whole" allowBlank="1" showInputMessage="1" showErrorMessage="1" sqref="F14:H15" xr:uid="{00000000-0002-0000-0400-000002000000}">
      <formula1>19000101</formula1>
      <formula2>20140401</formula2>
    </dataValidation>
  </dataValidations>
  <pageMargins left="0.39370078740157483" right="0.39370078740157483" top="0.59055118110236227" bottom="0.39370078740157483" header="0" footer="0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3000000}">
          <x14:formula1>
            <xm:f>Sheet1!$C$1:$C$11</xm:f>
          </x14:formula1>
          <xm:sqref>K14:L15</xm:sqref>
        </x14:dataValidation>
        <x14:dataValidation type="list" allowBlank="1" showInputMessage="1" showErrorMessage="1" xr:uid="{00000000-0002-0000-0400-000004000000}">
          <x14:formula1>
            <xm:f>Sheet1!$G$1:$G$4</xm:f>
          </x14:formula1>
          <xm:sqref>U14:U15 W14:X15</xm:sqref>
        </x14:dataValidation>
        <x14:dataValidation type="list" allowBlank="1" showInputMessage="1" showErrorMessage="1" xr:uid="{00000000-0002-0000-0400-000005000000}">
          <x14:formula1>
            <xm:f>Sheet1!$F$1:$F$3</xm:f>
          </x14:formula1>
          <xm:sqref>P14:Q15</xm:sqref>
        </x14:dataValidation>
        <x14:dataValidation type="list" allowBlank="1" showInputMessage="1" showErrorMessage="1" xr:uid="{00000000-0002-0000-0400-000006000000}">
          <x14:formula1>
            <xm:f>Sheet1!$E$1:$E$5</xm:f>
          </x14:formula1>
          <xm:sqref>M14:O15</xm:sqref>
        </x14:dataValidation>
        <x14:dataValidation type="list" allowBlank="1" showInputMessage="1" showErrorMessage="1" xr:uid="{00000000-0002-0000-0400-000007000000}">
          <x14:formula1>
            <xm:f>Sheet1!$B$1:$B$2</xm:f>
          </x14:formula1>
          <xm:sqref>B14:B15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B10" zoomScale="85" zoomScaleNormal="85" zoomScaleSheetLayoutView="100" workbookViewId="0">
      <selection activeCell="AC1" sqref="AC1"/>
    </sheetView>
  </sheetViews>
  <sheetFormatPr defaultColWidth="8.88671875" defaultRowHeight="13.2" x14ac:dyDescent="0.2"/>
  <cols>
    <col min="1" max="24" width="5.77734375" style="33" customWidth="1"/>
    <col min="25" max="16384" width="8.88671875" style="33"/>
  </cols>
  <sheetData>
    <row r="1" spans="1:26" ht="26.25" customHeight="1" thickBot="1" x14ac:dyDescent="0.25">
      <c r="A1" s="30" t="s">
        <v>30</v>
      </c>
      <c r="B1" s="31">
        <v>75</v>
      </c>
      <c r="C1" s="32" t="s">
        <v>31</v>
      </c>
      <c r="D1" s="32"/>
      <c r="E1" s="32"/>
      <c r="F1" s="32"/>
      <c r="G1" s="32"/>
      <c r="H1" s="32"/>
      <c r="I1" s="32"/>
      <c r="L1" s="34" t="s">
        <v>32</v>
      </c>
      <c r="M1" s="35"/>
      <c r="N1" s="35"/>
      <c r="O1" s="32"/>
      <c r="P1" s="32"/>
      <c r="Q1" s="32"/>
      <c r="R1" s="32"/>
      <c r="S1" s="36"/>
      <c r="T1" s="36"/>
      <c r="U1" s="36"/>
      <c r="V1" s="36"/>
      <c r="W1" s="36"/>
      <c r="X1" s="36"/>
    </row>
    <row r="2" spans="1:26" ht="13.5" customHeight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45" t="s">
        <v>37</v>
      </c>
      <c r="S2" s="70" t="s">
        <v>24</v>
      </c>
      <c r="T2" s="70" t="s">
        <v>36</v>
      </c>
      <c r="U2" s="70" t="s">
        <v>35</v>
      </c>
      <c r="V2" s="70" t="s">
        <v>34</v>
      </c>
      <c r="W2" s="147" t="s">
        <v>51</v>
      </c>
      <c r="X2" s="147"/>
    </row>
    <row r="3" spans="1:26" ht="26.25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6"/>
      <c r="Q3" s="32"/>
      <c r="R3" s="146"/>
      <c r="S3" s="71" t="s">
        <v>58</v>
      </c>
      <c r="T3" s="71"/>
      <c r="U3" s="71"/>
      <c r="V3" s="39" t="s">
        <v>60</v>
      </c>
      <c r="W3" s="148" t="s">
        <v>50</v>
      </c>
      <c r="X3" s="148"/>
      <c r="Y3" s="40"/>
    </row>
    <row r="4" spans="1:26" ht="26.25" customHeight="1" thickBot="1" x14ac:dyDescent="0.25">
      <c r="A4" s="41" t="s">
        <v>19</v>
      </c>
      <c r="B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42" t="s">
        <v>49</v>
      </c>
      <c r="S4" s="150"/>
      <c r="T4" s="150"/>
      <c r="U4" s="150"/>
      <c r="V4" s="150"/>
      <c r="W4" s="150"/>
      <c r="X4" s="150"/>
    </row>
    <row r="5" spans="1:26" ht="10.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3"/>
      <c r="S5" s="43"/>
      <c r="T5" s="43"/>
      <c r="U5" s="43"/>
      <c r="V5" s="43"/>
      <c r="W5" s="32"/>
      <c r="X5" s="32"/>
    </row>
    <row r="6" spans="1:26" ht="26.25" customHeight="1" thickBot="1" x14ac:dyDescent="0.25">
      <c r="A6" s="101" t="s">
        <v>20</v>
      </c>
      <c r="B6" s="102"/>
      <c r="C6" s="101" t="s">
        <v>21</v>
      </c>
      <c r="D6" s="149"/>
      <c r="E6" s="149"/>
      <c r="F6" s="149"/>
      <c r="G6" s="149"/>
      <c r="H6" s="149"/>
      <c r="I6" s="101" t="s">
        <v>54</v>
      </c>
      <c r="J6" s="149"/>
      <c r="K6" s="149"/>
      <c r="L6" s="149"/>
      <c r="M6" s="88" t="s">
        <v>62</v>
      </c>
      <c r="N6" s="149"/>
      <c r="O6" s="149"/>
      <c r="P6" s="149"/>
      <c r="Q6" s="149"/>
      <c r="R6" s="102"/>
      <c r="S6" s="88" t="s">
        <v>63</v>
      </c>
      <c r="T6" s="151"/>
      <c r="U6" s="149"/>
      <c r="V6" s="149"/>
      <c r="W6" s="149"/>
      <c r="X6" s="102"/>
      <c r="Z6" s="80" t="s">
        <v>109</v>
      </c>
    </row>
    <row r="7" spans="1:26" ht="26.25" customHeight="1" thickBot="1" x14ac:dyDescent="0.25">
      <c r="A7" s="161">
        <v>1740051</v>
      </c>
      <c r="B7" s="162"/>
      <c r="C7" s="155" t="s">
        <v>87</v>
      </c>
      <c r="D7" s="156"/>
      <c r="E7" s="156"/>
      <c r="F7" s="156"/>
      <c r="G7" s="156"/>
      <c r="H7" s="157"/>
      <c r="I7" s="155" t="s">
        <v>89</v>
      </c>
      <c r="J7" s="156"/>
      <c r="K7" s="156"/>
      <c r="L7" s="157"/>
      <c r="M7" s="44" t="s">
        <v>61</v>
      </c>
      <c r="N7" s="165" t="s">
        <v>89</v>
      </c>
      <c r="O7" s="166"/>
      <c r="P7" s="166"/>
      <c r="Q7" s="166"/>
      <c r="R7" s="167"/>
      <c r="S7" s="44" t="s">
        <v>61</v>
      </c>
      <c r="T7" s="152" t="s">
        <v>92</v>
      </c>
      <c r="U7" s="153"/>
      <c r="V7" s="153"/>
      <c r="W7" s="153"/>
      <c r="X7" s="154"/>
      <c r="Z7" s="33" t="s">
        <v>101</v>
      </c>
    </row>
    <row r="8" spans="1:26" ht="26.25" customHeight="1" thickBot="1" x14ac:dyDescent="0.25">
      <c r="A8" s="163"/>
      <c r="B8" s="164"/>
      <c r="C8" s="158" t="s">
        <v>88</v>
      </c>
      <c r="D8" s="159"/>
      <c r="E8" s="159"/>
      <c r="F8" s="159"/>
      <c r="G8" s="159"/>
      <c r="H8" s="160"/>
      <c r="I8" s="158"/>
      <c r="J8" s="159"/>
      <c r="K8" s="159"/>
      <c r="L8" s="160"/>
      <c r="M8" s="45" t="s">
        <v>52</v>
      </c>
      <c r="N8" s="75" t="s">
        <v>93</v>
      </c>
      <c r="O8" s="46" t="s">
        <v>22</v>
      </c>
      <c r="P8" s="76" t="s">
        <v>94</v>
      </c>
      <c r="Q8" s="46" t="s">
        <v>22</v>
      </c>
      <c r="R8" s="77" t="s">
        <v>91</v>
      </c>
      <c r="S8" s="47" t="s">
        <v>52</v>
      </c>
      <c r="T8" s="75" t="s">
        <v>90</v>
      </c>
      <c r="U8" s="48" t="s">
        <v>22</v>
      </c>
      <c r="V8" s="78" t="s">
        <v>91</v>
      </c>
      <c r="W8" s="48" t="s">
        <v>22</v>
      </c>
      <c r="X8" s="79" t="s">
        <v>91</v>
      </c>
      <c r="Z8" s="33" t="s">
        <v>102</v>
      </c>
    </row>
    <row r="9" spans="1:26" ht="26.25" customHeight="1" x14ac:dyDescent="0.2">
      <c r="A9" s="81" t="s">
        <v>65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Z9" s="33" t="s">
        <v>103</v>
      </c>
    </row>
    <row r="10" spans="1:26" ht="26.2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Z10" s="33" t="s">
        <v>106</v>
      </c>
    </row>
    <row r="11" spans="1:26" ht="36" customHeight="1" x14ac:dyDescent="0.2">
      <c r="A11" s="73" t="s">
        <v>0</v>
      </c>
      <c r="B11" s="72" t="s">
        <v>1</v>
      </c>
      <c r="C11" s="142" t="s">
        <v>2</v>
      </c>
      <c r="D11" s="142"/>
      <c r="E11" s="142"/>
      <c r="F11" s="142" t="s">
        <v>23</v>
      </c>
      <c r="G11" s="142"/>
      <c r="H11" s="142"/>
      <c r="I11" s="137" t="s">
        <v>3</v>
      </c>
      <c r="J11" s="137"/>
      <c r="K11" s="137" t="s">
        <v>4</v>
      </c>
      <c r="L11" s="137"/>
      <c r="M11" s="142" t="s">
        <v>5</v>
      </c>
      <c r="N11" s="142"/>
      <c r="O11" s="142"/>
      <c r="P11" s="137" t="s">
        <v>6</v>
      </c>
      <c r="Q11" s="137"/>
      <c r="R11" s="137" t="s">
        <v>7</v>
      </c>
      <c r="S11" s="137"/>
      <c r="T11" s="137"/>
      <c r="U11" s="137"/>
      <c r="V11" s="137"/>
      <c r="W11" s="137" t="s">
        <v>8</v>
      </c>
      <c r="X11" s="137"/>
      <c r="Z11" s="33" t="s">
        <v>107</v>
      </c>
    </row>
    <row r="12" spans="1:26" ht="14.25" customHeight="1" x14ac:dyDescent="0.2">
      <c r="A12" s="138" t="s">
        <v>9</v>
      </c>
      <c r="B12" s="140" t="s">
        <v>10</v>
      </c>
      <c r="C12" s="127" t="s">
        <v>11</v>
      </c>
      <c r="D12" s="127"/>
      <c r="E12" s="127"/>
      <c r="F12" s="127">
        <v>19850904</v>
      </c>
      <c r="G12" s="127"/>
      <c r="H12" s="127"/>
      <c r="I12" s="127">
        <f>ROUNDDOWN((Sheet1!$A$2-F12)/10000,0)</f>
        <v>37</v>
      </c>
      <c r="J12" s="127"/>
      <c r="K12" s="127" t="s">
        <v>12</v>
      </c>
      <c r="L12" s="127"/>
      <c r="M12" s="140" t="s">
        <v>13</v>
      </c>
      <c r="N12" s="140"/>
      <c r="O12" s="140"/>
      <c r="P12" s="127">
        <v>50</v>
      </c>
      <c r="Q12" s="127"/>
      <c r="R12" s="129"/>
      <c r="S12" s="129" t="s">
        <v>14</v>
      </c>
      <c r="T12" s="129">
        <v>38</v>
      </c>
      <c r="U12" s="129" t="s">
        <v>15</v>
      </c>
      <c r="V12" s="129" t="s">
        <v>16</v>
      </c>
      <c r="W12" s="143" t="s">
        <v>17</v>
      </c>
      <c r="X12" s="143"/>
    </row>
    <row r="13" spans="1:26" ht="15" thickBot="1" x14ac:dyDescent="0.25">
      <c r="A13" s="139"/>
      <c r="B13" s="141"/>
      <c r="C13" s="128" t="s">
        <v>18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41"/>
      <c r="N13" s="141"/>
      <c r="O13" s="141"/>
      <c r="P13" s="128"/>
      <c r="Q13" s="128"/>
      <c r="R13" s="130"/>
      <c r="S13" s="130"/>
      <c r="T13" s="130"/>
      <c r="U13" s="130"/>
      <c r="V13" s="130"/>
      <c r="W13" s="144"/>
      <c r="X13" s="144"/>
      <c r="Z13" s="33" t="s">
        <v>104</v>
      </c>
    </row>
    <row r="14" spans="1:26" ht="26.25" customHeight="1" x14ac:dyDescent="0.2">
      <c r="A14" s="131">
        <v>1</v>
      </c>
      <c r="B14" s="119" t="s">
        <v>10</v>
      </c>
      <c r="C14" s="119" t="s">
        <v>95</v>
      </c>
      <c r="D14" s="119"/>
      <c r="E14" s="119"/>
      <c r="F14" s="133">
        <v>20100904</v>
      </c>
      <c r="G14" s="133"/>
      <c r="H14" s="133"/>
      <c r="I14" s="135">
        <f>IF(F14="","",ROUNDDOWN((Sheet1!$A$2-F14)/10000,0))</f>
        <v>12</v>
      </c>
      <c r="J14" s="135"/>
      <c r="K14" s="117" t="s">
        <v>71</v>
      </c>
      <c r="L14" s="117"/>
      <c r="M14" s="117" t="s">
        <v>78</v>
      </c>
      <c r="N14" s="117"/>
      <c r="O14" s="117"/>
      <c r="P14" s="119">
        <v>50</v>
      </c>
      <c r="Q14" s="119"/>
      <c r="R14" s="103"/>
      <c r="S14" s="99" t="s">
        <v>14</v>
      </c>
      <c r="T14" s="103" t="s">
        <v>97</v>
      </c>
      <c r="U14" s="99" t="s">
        <v>15</v>
      </c>
      <c r="V14" s="103" t="s">
        <v>98</v>
      </c>
      <c r="W14" s="105" t="s">
        <v>85</v>
      </c>
      <c r="X14" s="106"/>
    </row>
    <row r="15" spans="1:26" ht="26.25" customHeight="1" thickBot="1" x14ac:dyDescent="0.25">
      <c r="A15" s="132"/>
      <c r="B15" s="111"/>
      <c r="C15" s="111" t="s">
        <v>96</v>
      </c>
      <c r="D15" s="111"/>
      <c r="E15" s="111"/>
      <c r="F15" s="134"/>
      <c r="G15" s="134"/>
      <c r="H15" s="134"/>
      <c r="I15" s="136"/>
      <c r="J15" s="136"/>
      <c r="K15" s="118"/>
      <c r="L15" s="118"/>
      <c r="M15" s="118"/>
      <c r="N15" s="118"/>
      <c r="O15" s="118"/>
      <c r="P15" s="111"/>
      <c r="Q15" s="111"/>
      <c r="R15" s="104"/>
      <c r="S15" s="100"/>
      <c r="T15" s="104"/>
      <c r="U15" s="100"/>
      <c r="V15" s="104"/>
      <c r="W15" s="107"/>
      <c r="X15" s="108"/>
    </row>
    <row r="16" spans="1:26" ht="4.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6" ht="26.25" customHeight="1" x14ac:dyDescent="0.2">
      <c r="A17" s="109" t="s">
        <v>38</v>
      </c>
      <c r="B17" s="109"/>
      <c r="C17" s="109"/>
      <c r="D17" s="109"/>
      <c r="E17" s="109"/>
      <c r="F17" s="109"/>
      <c r="G17" s="109"/>
      <c r="H17" s="110"/>
      <c r="I17" s="124" t="s">
        <v>99</v>
      </c>
      <c r="J17" s="125"/>
      <c r="K17" s="125"/>
      <c r="L17" s="125"/>
      <c r="M17" s="125"/>
      <c r="N17" s="126"/>
      <c r="O17" s="112" t="s">
        <v>45</v>
      </c>
      <c r="P17" s="113"/>
      <c r="Q17" s="123" t="s">
        <v>56</v>
      </c>
      <c r="R17" s="123"/>
      <c r="S17" s="123"/>
      <c r="T17" s="114" t="s">
        <v>100</v>
      </c>
      <c r="U17" s="114"/>
      <c r="V17" s="114"/>
      <c r="W17" s="114"/>
      <c r="X17" s="114"/>
    </row>
    <row r="18" spans="1:26" ht="15.75" customHeight="1" thickBo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6" ht="26.25" customHeight="1" thickBot="1" x14ac:dyDescent="0.25">
      <c r="A19" s="32" t="s">
        <v>86</v>
      </c>
      <c r="B19" s="32"/>
      <c r="C19" s="32"/>
      <c r="D19" s="32"/>
      <c r="E19" s="32"/>
      <c r="F19" s="32"/>
      <c r="G19" s="32"/>
      <c r="H19" s="32"/>
      <c r="I19" s="120"/>
      <c r="J19" s="121"/>
      <c r="K19" s="121"/>
      <c r="L19" s="121"/>
      <c r="M19" s="121"/>
      <c r="N19" s="122"/>
      <c r="O19" s="32"/>
      <c r="P19" s="32"/>
      <c r="Q19" s="32"/>
      <c r="R19" s="32"/>
      <c r="S19" s="32"/>
      <c r="T19" s="32"/>
      <c r="U19" s="32"/>
      <c r="V19" s="32"/>
      <c r="W19" s="32"/>
      <c r="X19" s="32"/>
      <c r="Z19" s="33" t="s">
        <v>108</v>
      </c>
    </row>
    <row r="20" spans="1:26" ht="4.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6" ht="26.25" customHeight="1" thickBot="1" x14ac:dyDescent="0.25">
      <c r="A21" s="32"/>
      <c r="B21" s="32"/>
      <c r="C21" s="32"/>
      <c r="D21" s="32"/>
      <c r="E21" s="52"/>
      <c r="F21" s="115" t="s">
        <v>40</v>
      </c>
      <c r="G21" s="116"/>
      <c r="H21" s="53"/>
      <c r="I21" s="88" t="s">
        <v>24</v>
      </c>
      <c r="J21" s="89"/>
      <c r="K21" s="54"/>
      <c r="L21" s="88" t="s">
        <v>25</v>
      </c>
      <c r="M21" s="89"/>
      <c r="N21" s="54"/>
      <c r="O21" s="54"/>
      <c r="P21" s="101" t="s">
        <v>39</v>
      </c>
      <c r="Q21" s="102"/>
      <c r="R21" s="54"/>
      <c r="W21" s="55"/>
      <c r="X21" s="32"/>
      <c r="Z21" s="33" t="s">
        <v>105</v>
      </c>
    </row>
    <row r="22" spans="1:26" ht="26.25" customHeight="1" thickBot="1" x14ac:dyDescent="0.25">
      <c r="A22" s="32"/>
      <c r="B22" s="32"/>
      <c r="C22" s="32"/>
      <c r="D22" s="32"/>
      <c r="E22" s="56" t="s">
        <v>41</v>
      </c>
      <c r="F22" s="92" t="str">
        <f>IF(K14="","",K14)</f>
        <v>小学６年</v>
      </c>
      <c r="G22" s="93"/>
      <c r="H22" s="57" t="s">
        <v>29</v>
      </c>
      <c r="I22" s="94">
        <f>IF(F22="","",VLOOKUP(F22,Sheet1!$C$1:$D$11,2,FALSE))</f>
        <v>500</v>
      </c>
      <c r="J22" s="95"/>
      <c r="K22" s="58" t="s">
        <v>57</v>
      </c>
      <c r="L22" s="88">
        <v>1</v>
      </c>
      <c r="M22" s="89"/>
      <c r="N22" s="59" t="s">
        <v>5</v>
      </c>
      <c r="O22" s="59" t="s">
        <v>26</v>
      </c>
      <c r="P22" s="90">
        <f>IF(F22="",0,I22*L22)</f>
        <v>500</v>
      </c>
      <c r="Q22" s="91"/>
      <c r="R22" s="59" t="s">
        <v>27</v>
      </c>
      <c r="W22" s="55"/>
      <c r="X22" s="32"/>
    </row>
    <row r="23" spans="1:26" ht="4.5" customHeight="1" thickBot="1" x14ac:dyDescent="0.25">
      <c r="A23" s="32"/>
      <c r="B23" s="32"/>
      <c r="C23" s="32"/>
      <c r="D23" s="32"/>
      <c r="E23" s="56"/>
      <c r="F23" s="74"/>
      <c r="G23" s="74"/>
      <c r="H23" s="57"/>
      <c r="I23" s="69"/>
      <c r="J23" s="69"/>
      <c r="K23" s="61"/>
      <c r="L23" s="57"/>
      <c r="M23" s="57"/>
      <c r="N23" s="57"/>
      <c r="O23" s="57"/>
      <c r="P23" s="69"/>
      <c r="Q23" s="69"/>
      <c r="R23" s="59"/>
      <c r="T23" s="62"/>
      <c r="U23" s="62"/>
      <c r="V23" s="62"/>
      <c r="W23" s="55"/>
      <c r="X23" s="32"/>
    </row>
    <row r="24" spans="1:26" ht="26.25" customHeight="1" thickBot="1" x14ac:dyDescent="0.25">
      <c r="A24" s="32"/>
      <c r="B24" s="32"/>
      <c r="C24" s="32"/>
      <c r="D24" s="32"/>
      <c r="E24" s="56" t="s">
        <v>42</v>
      </c>
      <c r="F24" s="92"/>
      <c r="G24" s="93"/>
      <c r="H24" s="57" t="s">
        <v>29</v>
      </c>
      <c r="I24" s="94" t="str">
        <f>IF(F24="","",VLOOKUP(F24,Sheet1!$C$1:$D$11,2,FALSE))</f>
        <v/>
      </c>
      <c r="J24" s="95"/>
      <c r="K24" s="58" t="s">
        <v>57</v>
      </c>
      <c r="L24" s="88">
        <v>1</v>
      </c>
      <c r="M24" s="89"/>
      <c r="N24" s="59" t="s">
        <v>5</v>
      </c>
      <c r="O24" s="59" t="s">
        <v>26</v>
      </c>
      <c r="P24" s="90">
        <f>IF(F24="",0,I24*L24)</f>
        <v>0</v>
      </c>
      <c r="Q24" s="91"/>
      <c r="R24" s="59" t="s">
        <v>27</v>
      </c>
      <c r="T24" s="96" t="s">
        <v>28</v>
      </c>
      <c r="U24" s="97"/>
      <c r="V24" s="98"/>
    </row>
    <row r="25" spans="1:26" ht="26.25" customHeight="1" thickBot="1" x14ac:dyDescent="0.25">
      <c r="A25" s="32"/>
      <c r="B25" s="32"/>
      <c r="C25" s="32"/>
      <c r="D25" s="32"/>
      <c r="E25" s="56" t="s">
        <v>43</v>
      </c>
      <c r="F25" s="92"/>
      <c r="G25" s="93"/>
      <c r="H25" s="57" t="s">
        <v>29</v>
      </c>
      <c r="I25" s="94" t="str">
        <f>IF(F25="","",VLOOKUP(F25,Sheet1!$C$1:$D$11,2,FALSE))</f>
        <v/>
      </c>
      <c r="J25" s="95"/>
      <c r="K25" s="58" t="s">
        <v>57</v>
      </c>
      <c r="L25" s="88">
        <v>1</v>
      </c>
      <c r="M25" s="89"/>
      <c r="N25" s="59" t="s">
        <v>5</v>
      </c>
      <c r="O25" s="59" t="s">
        <v>26</v>
      </c>
      <c r="P25" s="90">
        <f>IF(F25="",0,I25*L25)</f>
        <v>0</v>
      </c>
      <c r="Q25" s="91"/>
      <c r="R25" s="59" t="s">
        <v>27</v>
      </c>
      <c r="T25" s="82">
        <f>P22+P24+P25+P26</f>
        <v>500</v>
      </c>
      <c r="U25" s="83"/>
      <c r="V25" s="84"/>
      <c r="W25" s="32"/>
    </row>
    <row r="26" spans="1:26" ht="26.25" customHeight="1" thickBot="1" x14ac:dyDescent="0.25">
      <c r="A26" s="32"/>
      <c r="B26" s="57"/>
      <c r="C26" s="54"/>
      <c r="D26" s="54"/>
      <c r="E26" s="56" t="s">
        <v>44</v>
      </c>
      <c r="F26" s="92"/>
      <c r="G26" s="93"/>
      <c r="H26" s="57" t="s">
        <v>29</v>
      </c>
      <c r="I26" s="94" t="str">
        <f>IF(F26="","",VLOOKUP(F26,Sheet1!$C$1:$D$11,2,FALSE))</f>
        <v/>
      </c>
      <c r="J26" s="95"/>
      <c r="K26" s="58" t="s">
        <v>57</v>
      </c>
      <c r="L26" s="88">
        <v>1</v>
      </c>
      <c r="M26" s="89"/>
      <c r="N26" s="59" t="s">
        <v>5</v>
      </c>
      <c r="O26" s="59" t="s">
        <v>26</v>
      </c>
      <c r="P26" s="90">
        <f>IF(F26="",0,I26*L26)</f>
        <v>0</v>
      </c>
      <c r="Q26" s="91"/>
      <c r="R26" s="59" t="s">
        <v>27</v>
      </c>
      <c r="T26" s="85"/>
      <c r="U26" s="86"/>
      <c r="V26" s="87"/>
      <c r="W26" s="59" t="s">
        <v>27</v>
      </c>
    </row>
    <row r="27" spans="1:26" ht="26.25" customHeight="1" x14ac:dyDescent="0.2">
      <c r="A27" s="32"/>
      <c r="B27" s="32"/>
      <c r="C27" s="32"/>
      <c r="D27" s="32"/>
      <c r="E27" s="32"/>
      <c r="F27" s="32" t="s">
        <v>59</v>
      </c>
      <c r="G27" s="32"/>
      <c r="H27" s="32"/>
    </row>
    <row r="28" spans="1:26" ht="26.25" customHeight="1" x14ac:dyDescent="0.2"/>
    <row r="29" spans="1:26" ht="26.25" customHeight="1" x14ac:dyDescent="0.2">
      <c r="F29" s="32"/>
      <c r="T29" s="63"/>
      <c r="U29" s="63"/>
      <c r="V29" s="57"/>
      <c r="W29" s="32"/>
      <c r="X29" s="32"/>
    </row>
  </sheetData>
  <mergeCells count="82">
    <mergeCell ref="T24:V24"/>
    <mergeCell ref="F25:G25"/>
    <mergeCell ref="I25:J25"/>
    <mergeCell ref="L25:M25"/>
    <mergeCell ref="P25:Q25"/>
    <mergeCell ref="T25:V26"/>
    <mergeCell ref="F26:G26"/>
    <mergeCell ref="I26:J26"/>
    <mergeCell ref="L26:M26"/>
    <mergeCell ref="P26:Q26"/>
    <mergeCell ref="F24:G24"/>
    <mergeCell ref="I24:J24"/>
    <mergeCell ref="L24:M24"/>
    <mergeCell ref="P24:Q24"/>
    <mergeCell ref="F22:G22"/>
    <mergeCell ref="I22:J22"/>
    <mergeCell ref="L22:M22"/>
    <mergeCell ref="P22:Q22"/>
    <mergeCell ref="W14:X15"/>
    <mergeCell ref="T17:X17"/>
    <mergeCell ref="T14:T15"/>
    <mergeCell ref="U14:U15"/>
    <mergeCell ref="V14:V15"/>
    <mergeCell ref="I19:N19"/>
    <mergeCell ref="F21:G21"/>
    <mergeCell ref="I21:J21"/>
    <mergeCell ref="L21:M21"/>
    <mergeCell ref="P21:Q21"/>
    <mergeCell ref="A17:H17"/>
    <mergeCell ref="I17:N17"/>
    <mergeCell ref="O17:P17"/>
    <mergeCell ref="Q17:S17"/>
    <mergeCell ref="P14:Q15"/>
    <mergeCell ref="R14:R15"/>
    <mergeCell ref="S14:S15"/>
    <mergeCell ref="W12:X13"/>
    <mergeCell ref="C13:E13"/>
    <mergeCell ref="A14:A15"/>
    <mergeCell ref="B14:B15"/>
    <mergeCell ref="C14:E14"/>
    <mergeCell ref="F14:H15"/>
    <mergeCell ref="I14:J15"/>
    <mergeCell ref="K14:L15"/>
    <mergeCell ref="M14:O15"/>
    <mergeCell ref="M12:O13"/>
    <mergeCell ref="P12:Q13"/>
    <mergeCell ref="R12:R13"/>
    <mergeCell ref="S12:S13"/>
    <mergeCell ref="T12:T13"/>
    <mergeCell ref="U12:U13"/>
    <mergeCell ref="C15:E15"/>
    <mergeCell ref="K12:L13"/>
    <mergeCell ref="A9:X9"/>
    <mergeCell ref="C11:E11"/>
    <mergeCell ref="F11:H11"/>
    <mergeCell ref="I11:J11"/>
    <mergeCell ref="K11:L11"/>
    <mergeCell ref="M11:O11"/>
    <mergeCell ref="P11:Q11"/>
    <mergeCell ref="R11:V11"/>
    <mergeCell ref="W11:X11"/>
    <mergeCell ref="A12:A13"/>
    <mergeCell ref="B12:B13"/>
    <mergeCell ref="C12:E12"/>
    <mergeCell ref="F12:H13"/>
    <mergeCell ref="I12:J13"/>
    <mergeCell ref="V12:V13"/>
    <mergeCell ref="A7:B8"/>
    <mergeCell ref="C7:H7"/>
    <mergeCell ref="I7:L8"/>
    <mergeCell ref="N7:R7"/>
    <mergeCell ref="T7:X7"/>
    <mergeCell ref="C8:H8"/>
    <mergeCell ref="R2:R3"/>
    <mergeCell ref="W2:X2"/>
    <mergeCell ref="W3:X3"/>
    <mergeCell ref="S4:X4"/>
    <mergeCell ref="A6:B6"/>
    <mergeCell ref="C6:H6"/>
    <mergeCell ref="I6:L6"/>
    <mergeCell ref="M6:R6"/>
    <mergeCell ref="S6:X6"/>
  </mergeCells>
  <phoneticPr fontId="2"/>
  <dataValidations count="1">
    <dataValidation type="whole" allowBlank="1" showInputMessage="1" showErrorMessage="1" sqref="F14:H15" xr:uid="{00000000-0002-0000-0500-000000000000}">
      <formula1>19000101</formula1>
      <formula2>20140401</formula2>
    </dataValidation>
  </dataValidations>
  <pageMargins left="0.51181102362204722" right="0.51181102362204722" top="0.35433070866141736" bottom="0.35433070866141736" header="0.31496062992125984" footer="0.31496062992125984"/>
  <pageSetup paperSize="9" scale="97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1000000}">
          <x14:formula1>
            <xm:f>Sheet1!$C$1:$C$11</xm:f>
          </x14:formula1>
          <xm:sqref>K14:L15</xm:sqref>
        </x14:dataValidation>
        <x14:dataValidation type="list" allowBlank="1" showInputMessage="1" showErrorMessage="1" xr:uid="{00000000-0002-0000-0500-000002000000}">
          <x14:formula1>
            <xm:f>Sheet1!$G$1:$G$4</xm:f>
          </x14:formula1>
          <xm:sqref>U14:U15 W14:X15</xm:sqref>
        </x14:dataValidation>
        <x14:dataValidation type="list" allowBlank="1" showInputMessage="1" showErrorMessage="1" xr:uid="{00000000-0002-0000-0500-000003000000}">
          <x14:formula1>
            <xm:f>Sheet1!$F$1:$F$3</xm:f>
          </x14:formula1>
          <xm:sqref>P14:Q15</xm:sqref>
        </x14:dataValidation>
        <x14:dataValidation type="list" allowBlank="1" showInputMessage="1" showErrorMessage="1" xr:uid="{00000000-0002-0000-0500-000004000000}">
          <x14:formula1>
            <xm:f>Sheet1!$E$1:$E$5</xm:f>
          </x14:formula1>
          <xm:sqref>M14:O15</xm:sqref>
        </x14:dataValidation>
        <x14:dataValidation type="list" allowBlank="1" showInputMessage="1" showErrorMessage="1" xr:uid="{00000000-0002-0000-0500-000005000000}">
          <x14:formula1>
            <xm:f>Sheet1!$B$1:$B$2</xm:f>
          </x14:formula1>
          <xm:sqref>B14:B15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個人参加申込（1）</vt:lpstr>
      <vt:lpstr>個人参加申込  (2)</vt:lpstr>
      <vt:lpstr>個人参加申込  (3)</vt:lpstr>
      <vt:lpstr>個人参加申込  (4)</vt:lpstr>
      <vt:lpstr>個人参加申込（記入例）</vt:lpstr>
      <vt:lpstr>'個人参加申込（1）'!Print_Area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2022-04-30T09:41:05Z</dcterms:created>
  <dcterms:modified xsi:type="dcterms:W3CDTF">2022-05-30T23:15:42Z</dcterms:modified>
</cp:coreProperties>
</file>